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7755"/>
  </bookViews>
  <sheets>
    <sheet name="Sheet1" sheetId="1" r:id="rId1"/>
    <sheet name="Sheet 2" sheetId="2" r:id="rId2"/>
  </sheets>
  <definedNames>
    <definedName name="_xlnm._FilterDatabase" localSheetId="0" hidden="1">Sheet1!$A$1:$M$14</definedName>
    <definedName name="_xlnm.Print_Area" localSheetId="0">Sheet1!$A$1:$W$85</definedName>
  </definedNames>
  <calcPr calcId="145621" concurrentCalc="0"/>
</workbook>
</file>

<file path=xl/calcChain.xml><?xml version="1.0" encoding="utf-8"?>
<calcChain xmlns="http://schemas.openxmlformats.org/spreadsheetml/2006/main">
  <c r="T37" i="1" l="1"/>
  <c r="T81" i="1"/>
  <c r="O81" i="1"/>
  <c r="K7" i="1"/>
  <c r="K12" i="1"/>
  <c r="K17" i="1"/>
  <c r="K22" i="1"/>
  <c r="K27" i="1"/>
  <c r="K32" i="1"/>
  <c r="K37" i="1"/>
  <c r="K42" i="1"/>
  <c r="K47" i="1"/>
  <c r="K52" i="1"/>
  <c r="K56" i="1"/>
  <c r="K61" i="1"/>
  <c r="K66" i="1"/>
  <c r="K71" i="1"/>
  <c r="K76" i="1"/>
  <c r="K81" i="1"/>
  <c r="P81" i="1"/>
  <c r="Q81" i="1"/>
  <c r="R81" i="1"/>
  <c r="S81" i="1"/>
  <c r="O76" i="1"/>
  <c r="P76" i="1"/>
  <c r="Q76" i="1"/>
  <c r="R76" i="1"/>
  <c r="S76" i="1"/>
  <c r="O32" i="1"/>
  <c r="P32" i="1"/>
  <c r="Q32" i="1"/>
  <c r="R32" i="1"/>
  <c r="S32" i="1"/>
  <c r="O71" i="1"/>
  <c r="P71" i="1"/>
  <c r="Q71" i="1"/>
  <c r="R71" i="1"/>
  <c r="S71" i="1"/>
  <c r="P66" i="1"/>
  <c r="O66" i="1"/>
  <c r="Q66" i="1"/>
  <c r="R66" i="1"/>
  <c r="O56" i="1"/>
  <c r="P56" i="1"/>
  <c r="Q56" i="1"/>
  <c r="R56" i="1"/>
  <c r="O52" i="1"/>
  <c r="P52" i="1"/>
  <c r="Q52" i="1"/>
  <c r="R52" i="1"/>
  <c r="O42" i="1"/>
  <c r="P42" i="1"/>
  <c r="Q42" i="1"/>
  <c r="R42" i="1"/>
  <c r="O37" i="1"/>
  <c r="P37" i="1"/>
  <c r="Q37" i="1"/>
  <c r="R37" i="1"/>
  <c r="P27" i="1"/>
  <c r="O27" i="1"/>
  <c r="Q27" i="1"/>
  <c r="R27" i="1"/>
  <c r="S66" i="1"/>
  <c r="P61" i="1"/>
  <c r="O61" i="1"/>
  <c r="Q61" i="1"/>
  <c r="R61" i="1"/>
  <c r="S61" i="1"/>
  <c r="S56" i="1"/>
  <c r="S52" i="1"/>
  <c r="O47" i="1"/>
  <c r="P47" i="1"/>
  <c r="Q47" i="1"/>
  <c r="R47" i="1"/>
  <c r="S47" i="1"/>
  <c r="S42" i="1"/>
  <c r="S37" i="1"/>
  <c r="T76" i="1"/>
  <c r="T71" i="1"/>
  <c r="T66" i="1"/>
  <c r="T61" i="1"/>
  <c r="T56" i="1"/>
  <c r="T52" i="1"/>
  <c r="T42" i="1"/>
  <c r="U81" i="1"/>
  <c r="V81" i="1"/>
  <c r="U76" i="1"/>
  <c r="V76" i="1"/>
  <c r="U71" i="1"/>
  <c r="V71" i="1"/>
  <c r="U66" i="1"/>
  <c r="V66" i="1"/>
  <c r="U61" i="1"/>
  <c r="V61" i="1"/>
  <c r="U56" i="1"/>
  <c r="V56" i="1"/>
  <c r="U52" i="1"/>
  <c r="V52" i="1"/>
  <c r="U47" i="1"/>
  <c r="V47" i="1"/>
  <c r="U42" i="1"/>
  <c r="V42" i="1"/>
  <c r="U37" i="1"/>
  <c r="V37" i="1"/>
  <c r="T32" i="1"/>
  <c r="U32" i="1"/>
  <c r="V32" i="1"/>
  <c r="T2" i="1"/>
  <c r="O2" i="1"/>
  <c r="P2" i="1"/>
  <c r="Q2" i="1"/>
  <c r="R2" i="1"/>
  <c r="S2" i="1"/>
  <c r="U2" i="1"/>
  <c r="V2" i="1"/>
  <c r="O7" i="1"/>
  <c r="A7" i="1"/>
  <c r="A12" i="1"/>
  <c r="A17" i="1"/>
  <c r="A22" i="1"/>
  <c r="A27" i="1"/>
  <c r="A32" i="1"/>
  <c r="A37" i="1"/>
  <c r="A42" i="1"/>
  <c r="A47" i="1"/>
  <c r="A52" i="1"/>
  <c r="A56" i="1"/>
  <c r="A61" i="1"/>
  <c r="A66" i="1"/>
  <c r="A71" i="1"/>
  <c r="A76" i="1"/>
  <c r="T27" i="1"/>
  <c r="U27" i="1"/>
  <c r="S27" i="1"/>
  <c r="V27" i="1"/>
  <c r="T22" i="1"/>
  <c r="U22" i="1"/>
  <c r="P22" i="1"/>
  <c r="O22" i="1"/>
  <c r="Q22" i="1"/>
  <c r="R22" i="1"/>
  <c r="S22" i="1"/>
  <c r="V22" i="1"/>
  <c r="O17" i="1"/>
  <c r="P17" i="1"/>
  <c r="Q17" i="1"/>
  <c r="R17" i="1"/>
  <c r="S17" i="1"/>
  <c r="T17" i="1"/>
  <c r="U17" i="1"/>
  <c r="V17" i="1"/>
  <c r="O12" i="1"/>
  <c r="P12" i="1"/>
  <c r="Q12" i="1"/>
  <c r="R12" i="1"/>
  <c r="S12" i="1"/>
  <c r="T12" i="1"/>
  <c r="U12" i="1"/>
  <c r="P7" i="1"/>
  <c r="Q7" i="1"/>
  <c r="R7" i="1"/>
  <c r="S7" i="1"/>
  <c r="T7" i="1"/>
  <c r="U7" i="1"/>
  <c r="V7" i="1"/>
  <c r="V12" i="1"/>
</calcChain>
</file>

<file path=xl/sharedStrings.xml><?xml version="1.0" encoding="utf-8"?>
<sst xmlns="http://schemas.openxmlformats.org/spreadsheetml/2006/main" count="80" uniqueCount="74">
  <si>
    <t>Team No.</t>
  </si>
  <si>
    <t>Boat Name</t>
  </si>
  <si>
    <t>Boat Type</t>
  </si>
  <si>
    <t>Handicap</t>
  </si>
  <si>
    <t>Sail No</t>
  </si>
  <si>
    <t>Start</t>
  </si>
  <si>
    <t>Leave DM Transit</t>
  </si>
  <si>
    <t>Arrive Salc'be Harbour Limits</t>
  </si>
  <si>
    <t>Rus Finish Sth S</t>
  </si>
  <si>
    <t>Start Sun</t>
  </si>
  <si>
    <t>Arrive Yealm</t>
  </si>
  <si>
    <t>Finish Run @ YYC</t>
  </si>
  <si>
    <t>Sailing Time Sat</t>
  </si>
  <si>
    <t>Sailing Time Sun</t>
  </si>
  <si>
    <t>Total sailing time</t>
  </si>
  <si>
    <t>Sailing in minutes</t>
  </si>
  <si>
    <t>Adjusted Sailing Time</t>
  </si>
  <si>
    <t>Running + Transition Times</t>
  </si>
  <si>
    <t>Run in minutes</t>
  </si>
  <si>
    <t>Total Time (h)</t>
  </si>
  <si>
    <t>Saltheart</t>
  </si>
  <si>
    <t>HOD 35</t>
  </si>
  <si>
    <t>GBR735</t>
  </si>
  <si>
    <t xml:space="preserve">Athena </t>
  </si>
  <si>
    <t>GBR4408L</t>
  </si>
  <si>
    <t>Cliffhanger</t>
  </si>
  <si>
    <t>MG Spring 25</t>
  </si>
  <si>
    <t>1621C</t>
  </si>
  <si>
    <t xml:space="preserve">Hissy Fit </t>
  </si>
  <si>
    <t>Dazcat</t>
  </si>
  <si>
    <t>Dazcat 1496</t>
  </si>
  <si>
    <t>Falballa</t>
  </si>
  <si>
    <t>Yealm</t>
  </si>
  <si>
    <t>Plymouth</t>
  </si>
  <si>
    <t>Sadler 29</t>
  </si>
  <si>
    <t>5796Y</t>
  </si>
  <si>
    <t>Ker 40</t>
  </si>
  <si>
    <t>GBR 4889R</t>
  </si>
  <si>
    <t>Keronimo</t>
  </si>
  <si>
    <t>Cloud 9</t>
  </si>
  <si>
    <t>Beneteau Oceanis 37</t>
  </si>
  <si>
    <t>n/a</t>
  </si>
  <si>
    <t>Rainmaker</t>
  </si>
  <si>
    <t>Finngulf 33I</t>
  </si>
  <si>
    <t>IRL 11124</t>
  </si>
  <si>
    <t>Andiamo II</t>
  </si>
  <si>
    <t>Vancouver 27</t>
  </si>
  <si>
    <t>K8839Y</t>
  </si>
  <si>
    <t>Ocean Dragon</t>
  </si>
  <si>
    <t>Westerly Ocean 33</t>
  </si>
  <si>
    <t>Creole</t>
  </si>
  <si>
    <t>Sun Odyssey 32.2</t>
  </si>
  <si>
    <t>Satisfaction</t>
  </si>
  <si>
    <t>Westerly Regatta 375</t>
  </si>
  <si>
    <t>GBR5062T</t>
  </si>
  <si>
    <t>Belladonna</t>
  </si>
  <si>
    <t>Dazcat 10m</t>
  </si>
  <si>
    <t>GBR 69m</t>
  </si>
  <si>
    <t>Nightstar</t>
  </si>
  <si>
    <t>Jeanneau 379</t>
  </si>
  <si>
    <t>3062L</t>
  </si>
  <si>
    <t>Walrus</t>
  </si>
  <si>
    <t>Arlette</t>
  </si>
  <si>
    <t>GBR547M</t>
  </si>
  <si>
    <t>Farrier 25 - Trimaran</t>
  </si>
  <si>
    <t>Hallberg Rassy 12.2M</t>
  </si>
  <si>
    <t xml:space="preserve">Hallberg-Rassey </t>
  </si>
  <si>
    <t>Muskox</t>
  </si>
  <si>
    <t>GBR6965T</t>
  </si>
  <si>
    <t>X3625 - 10.7M</t>
  </si>
  <si>
    <t>Class (1 or 2)</t>
  </si>
  <si>
    <t>RTD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</si>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</sst>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7" x14ac:knownFonts="1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sz val="8"/>
      <color rgb="FF000000"/>
      <name val="Calibri"/>
      <charset val="1"/>
    </font>
    <font>
      <sz val="10"/>
      <color rgb="FF242729"/>
      <name val="Consolas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 tint="0.249977111117893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NumberFormat="1" applyFont="1" applyBorder="1" applyAlignment="1"/>
    <xf numFmtId="0" fontId="0" fillId="0" borderId="0" xfId="0" applyNumberFormat="1" applyFont="1" applyFill="1" applyBorder="1" applyAlignment="1"/>
    <xf numFmtId="0" fontId="0" fillId="0" borderId="3" xfId="0" applyNumberFormat="1" applyFont="1" applyBorder="1" applyAlignment="1"/>
    <xf numFmtId="0" fontId="0" fillId="0" borderId="4" xfId="0" applyNumberFormat="1" applyFont="1" applyBorder="1" applyAlignment="1"/>
    <xf numFmtId="0" fontId="1" fillId="0" borderId="2" xfId="0" applyNumberFormat="1" applyFont="1" applyBorder="1" applyAlignment="1">
      <alignment wrapText="1"/>
    </xf>
    <xf numFmtId="0" fontId="1" fillId="0" borderId="0" xfId="0" applyNumberFormat="1" applyFont="1" applyBorder="1" applyAlignment="1">
      <alignment wrapText="1"/>
    </xf>
    <xf numFmtId="0" fontId="0" fillId="0" borderId="1" xfId="0" applyNumberFormat="1" applyFont="1" applyFill="1" applyBorder="1" applyAlignment="1"/>
    <xf numFmtId="0" fontId="1" fillId="0" borderId="5" xfId="0" applyNumberFormat="1" applyFont="1" applyBorder="1" applyAlignment="1">
      <alignment wrapText="1"/>
    </xf>
    <xf numFmtId="0" fontId="0" fillId="0" borderId="5" xfId="0" applyNumberFormat="1" applyFont="1" applyBorder="1" applyAlignment="1"/>
    <xf numFmtId="0" fontId="0" fillId="0" borderId="6" xfId="0" applyNumberFormat="1" applyFont="1" applyBorder="1" applyAlignment="1"/>
    <xf numFmtId="0" fontId="0" fillId="0" borderId="7" xfId="0" applyNumberFormat="1" applyFont="1" applyBorder="1" applyAlignment="1"/>
    <xf numFmtId="0" fontId="1" fillId="0" borderId="5" xfId="0" applyNumberFormat="1" applyFont="1" applyBorder="1" applyAlignment="1">
      <alignment horizontal="center" wrapText="1"/>
    </xf>
    <xf numFmtId="0" fontId="0" fillId="0" borderId="6" xfId="0" applyNumberFormat="1" applyFont="1" applyFill="1" applyBorder="1" applyAlignment="1"/>
    <xf numFmtId="0" fontId="0" fillId="0" borderId="5" xfId="0" applyNumberFormat="1" applyFont="1" applyFill="1" applyBorder="1" applyAlignment="1"/>
    <xf numFmtId="0" fontId="0" fillId="0" borderId="7" xfId="0" applyNumberFormat="1" applyFont="1" applyFill="1" applyBorder="1" applyAlignment="1"/>
    <xf numFmtId="164" fontId="0" fillId="0" borderId="5" xfId="0" applyNumberFormat="1" applyFont="1" applyBorder="1" applyAlignment="1"/>
    <xf numFmtId="0" fontId="0" fillId="2" borderId="0" xfId="0" applyNumberFormat="1" applyFont="1" applyFill="1" applyBorder="1" applyAlignment="1"/>
    <xf numFmtId="164" fontId="0" fillId="0" borderId="5" xfId="0" applyNumberFormat="1" applyFont="1" applyFill="1" applyBorder="1" applyAlignment="1"/>
    <xf numFmtId="164" fontId="0" fillId="0" borderId="9" xfId="0" applyNumberFormat="1" applyFont="1" applyBorder="1" applyAlignment="1"/>
    <xf numFmtId="0" fontId="0" fillId="3" borderId="12" xfId="0" applyNumberFormat="1" applyFont="1" applyFill="1" applyBorder="1" applyAlignment="1">
      <alignment wrapText="1"/>
    </xf>
    <xf numFmtId="0" fontId="0" fillId="3" borderId="13" xfId="0" applyNumberFormat="1" applyFont="1" applyFill="1" applyBorder="1" applyAlignment="1">
      <alignment wrapText="1"/>
    </xf>
    <xf numFmtId="0" fontId="1" fillId="3" borderId="14" xfId="0" applyNumberFormat="1" applyFont="1" applyFill="1" applyBorder="1" applyAlignment="1">
      <alignment wrapText="1"/>
    </xf>
    <xf numFmtId="2" fontId="3" fillId="0" borderId="5" xfId="0" applyNumberFormat="1" applyFont="1" applyBorder="1" applyAlignment="1">
      <alignment horizontal="left" vertical="center"/>
    </xf>
    <xf numFmtId="2" fontId="0" fillId="0" borderId="5" xfId="0" applyNumberFormat="1" applyFont="1" applyBorder="1" applyAlignment="1"/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0" fillId="0" borderId="17" xfId="0" applyNumberFormat="1" applyFont="1" applyFill="1" applyBorder="1" applyAlignment="1"/>
    <xf numFmtId="0" fontId="0" fillId="0" borderId="0" xfId="0" applyFill="1"/>
    <xf numFmtId="164" fontId="0" fillId="0" borderId="9" xfId="0" applyNumberFormat="1" applyFont="1" applyFill="1" applyBorder="1" applyAlignment="1"/>
    <xf numFmtId="2" fontId="3" fillId="0" borderId="5" xfId="0" applyNumberFormat="1" applyFont="1" applyFill="1" applyBorder="1" applyAlignment="1">
      <alignment horizontal="left" vertical="center"/>
    </xf>
    <xf numFmtId="2" fontId="0" fillId="0" borderId="5" xfId="0" applyNumberFormat="1" applyFont="1" applyFill="1" applyBorder="1" applyAlignment="1"/>
    <xf numFmtId="0" fontId="1" fillId="0" borderId="11" xfId="0" applyNumberFormat="1" applyFont="1" applyBorder="1" applyAlignment="1">
      <alignment wrapText="1"/>
    </xf>
    <xf numFmtId="0" fontId="4" fillId="0" borderId="6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/>
    <xf numFmtId="0" fontId="4" fillId="0" borderId="7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/>
    <xf numFmtId="0" fontId="0" fillId="0" borderId="18" xfId="0" applyBorder="1"/>
    <xf numFmtId="0" fontId="0" fillId="0" borderId="18" xfId="0" applyFill="1" applyBorder="1"/>
    <xf numFmtId="0" fontId="4" fillId="4" borderId="5" xfId="0" applyNumberFormat="1" applyFont="1" applyFill="1" applyBorder="1" applyAlignment="1">
      <alignment horizontal="center"/>
    </xf>
    <xf numFmtId="0" fontId="0" fillId="4" borderId="5" xfId="0" applyNumberFormat="1" applyFont="1" applyFill="1" applyBorder="1" applyAlignment="1"/>
    <xf numFmtId="0" fontId="0" fillId="4" borderId="0" xfId="0" applyNumberFormat="1" applyFont="1" applyFill="1" applyBorder="1" applyAlignment="1"/>
    <xf numFmtId="0" fontId="0" fillId="4" borderId="0" xfId="0" applyFill="1"/>
    <xf numFmtId="0" fontId="4" fillId="4" borderId="6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/>
    <xf numFmtId="0" fontId="0" fillId="4" borderId="3" xfId="0" applyNumberFormat="1" applyFont="1" applyFill="1" applyBorder="1" applyAlignment="1"/>
    <xf numFmtId="0" fontId="4" fillId="4" borderId="7" xfId="0" applyNumberFormat="1" applyFont="1" applyFill="1" applyBorder="1" applyAlignment="1">
      <alignment horizontal="center"/>
    </xf>
    <xf numFmtId="0" fontId="0" fillId="4" borderId="7" xfId="0" applyNumberFormat="1" applyFont="1" applyFill="1" applyBorder="1" applyAlignment="1"/>
    <xf numFmtId="0" fontId="0" fillId="4" borderId="2" xfId="0" applyNumberFormat="1" applyFont="1" applyFill="1" applyBorder="1" applyAlignment="1"/>
    <xf numFmtId="0" fontId="0" fillId="4" borderId="4" xfId="0" applyNumberFormat="1" applyFont="1" applyFill="1" applyBorder="1" applyAlignment="1"/>
    <xf numFmtId="164" fontId="0" fillId="0" borderId="6" xfId="0" applyNumberFormat="1" applyFont="1" applyFill="1" applyBorder="1" applyAlignment="1"/>
    <xf numFmtId="164" fontId="0" fillId="0" borderId="3" xfId="0" applyNumberFormat="1" applyFont="1" applyFill="1" applyBorder="1" applyAlignment="1"/>
    <xf numFmtId="2" fontId="3" fillId="0" borderId="6" xfId="0" applyNumberFormat="1" applyFont="1" applyFill="1" applyBorder="1" applyAlignment="1">
      <alignment horizontal="left" vertical="center"/>
    </xf>
    <xf numFmtId="2" fontId="0" fillId="0" borderId="6" xfId="0" applyNumberFormat="1" applyFont="1" applyFill="1" applyBorder="1" applyAlignment="1"/>
    <xf numFmtId="0" fontId="0" fillId="0" borderId="19" xfId="0" applyNumberFormat="1" applyFont="1" applyFill="1" applyBorder="1" applyAlignment="1"/>
    <xf numFmtId="0" fontId="0" fillId="0" borderId="20" xfId="0" applyBorder="1"/>
    <xf numFmtId="0" fontId="0" fillId="0" borderId="0" xfId="0" applyBorder="1"/>
    <xf numFmtId="0" fontId="0" fillId="0" borderId="22" xfId="0" applyBorder="1"/>
    <xf numFmtId="0" fontId="0" fillId="0" borderId="23" xfId="0" applyBorder="1"/>
    <xf numFmtId="0" fontId="4" fillId="0" borderId="24" xfId="0" applyNumberFormat="1" applyFont="1" applyBorder="1" applyAlignment="1">
      <alignment horizontal="center"/>
    </xf>
    <xf numFmtId="0" fontId="0" fillId="0" borderId="16" xfId="0" applyBorder="1"/>
    <xf numFmtId="0" fontId="0" fillId="0" borderId="25" xfId="0" applyBorder="1"/>
    <xf numFmtId="0" fontId="0" fillId="0" borderId="24" xfId="0" applyFill="1" applyBorder="1"/>
    <xf numFmtId="0" fontId="4" fillId="0" borderId="26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24" xfId="0" applyFont="1" applyBorder="1"/>
    <xf numFmtId="0" fontId="5" fillId="0" borderId="16" xfId="0" applyFont="1" applyBorder="1"/>
    <xf numFmtId="0" fontId="5" fillId="0" borderId="24" xfId="0" applyFont="1" applyBorder="1"/>
    <xf numFmtId="164" fontId="0" fillId="4" borderId="27" xfId="0" applyNumberFormat="1" applyFont="1" applyFill="1" applyBorder="1" applyAlignment="1"/>
    <xf numFmtId="2" fontId="3" fillId="4" borderId="27" xfId="0" applyNumberFormat="1" applyFont="1" applyFill="1" applyBorder="1" applyAlignment="1">
      <alignment horizontal="left" vertical="center"/>
    </xf>
    <xf numFmtId="0" fontId="0" fillId="4" borderId="27" xfId="0" applyNumberFormat="1" applyFont="1" applyFill="1" applyBorder="1" applyAlignment="1"/>
    <xf numFmtId="2" fontId="0" fillId="4" borderId="28" xfId="0" applyNumberFormat="1" applyFont="1" applyFill="1" applyBorder="1" applyAlignment="1"/>
    <xf numFmtId="0" fontId="0" fillId="0" borderId="24" xfId="0" applyBorder="1"/>
    <xf numFmtId="0" fontId="0" fillId="0" borderId="11" xfId="0" applyNumberFormat="1" applyFont="1" applyBorder="1" applyAlignment="1"/>
    <xf numFmtId="0" fontId="0" fillId="0" borderId="8" xfId="0" applyNumberFormat="1" applyFont="1" applyBorder="1" applyAlignment="1"/>
    <xf numFmtId="0" fontId="0" fillId="0" borderId="15" xfId="0" applyNumberFormat="1" applyFont="1" applyBorder="1" applyAlignment="1"/>
    <xf numFmtId="0" fontId="0" fillId="0" borderId="11" xfId="0" applyNumberFormat="1" applyFont="1" applyFill="1" applyBorder="1" applyAlignment="1"/>
    <xf numFmtId="0" fontId="0" fillId="0" borderId="8" xfId="0" applyNumberFormat="1" applyFont="1" applyFill="1" applyBorder="1" applyAlignment="1"/>
    <xf numFmtId="0" fontId="0" fillId="0" borderId="15" xfId="0" applyNumberFormat="1" applyFont="1" applyFill="1" applyBorder="1" applyAlignment="1"/>
    <xf numFmtId="0" fontId="0" fillId="0" borderId="30" xfId="0" applyNumberFormat="1" applyFont="1" applyFill="1" applyBorder="1" applyAlignment="1"/>
    <xf numFmtId="0" fontId="0" fillId="0" borderId="31" xfId="0" applyFill="1" applyBorder="1"/>
    <xf numFmtId="0" fontId="0" fillId="0" borderId="32" xfId="0" applyBorder="1"/>
    <xf numFmtId="0" fontId="0" fillId="0" borderId="33" xfId="0" applyBorder="1"/>
    <xf numFmtId="0" fontId="5" fillId="0" borderId="32" xfId="0" applyFont="1" applyBorder="1"/>
    <xf numFmtId="0" fontId="5" fillId="0" borderId="31" xfId="0" applyFont="1" applyBorder="1"/>
    <xf numFmtId="0" fontId="1" fillId="0" borderId="24" xfId="0" applyNumberFormat="1" applyFont="1" applyBorder="1" applyAlignment="1">
      <alignment wrapText="1"/>
    </xf>
    <xf numFmtId="0" fontId="0" fillId="4" borderId="16" xfId="0" applyNumberFormat="1" applyFont="1" applyFill="1" applyBorder="1" applyAlignment="1"/>
    <xf numFmtId="0" fontId="0" fillId="4" borderId="34" xfId="0" applyNumberFormat="1" applyFont="1" applyFill="1" applyBorder="1" applyAlignment="1"/>
    <xf numFmtId="0" fontId="0" fillId="0" borderId="16" xfId="0" applyNumberFormat="1" applyFont="1" applyFill="1" applyBorder="1" applyAlignment="1"/>
    <xf numFmtId="0" fontId="0" fillId="0" borderId="25" xfId="0" applyNumberFormat="1" applyFont="1" applyFill="1" applyBorder="1" applyAlignment="1"/>
    <xf numFmtId="0" fontId="0" fillId="0" borderId="16" xfId="0" applyFill="1" applyBorder="1"/>
    <xf numFmtId="0" fontId="0" fillId="4" borderId="26" xfId="0" applyNumberFormat="1" applyFont="1" applyFill="1" applyBorder="1" applyAlignment="1">
      <alignment horizontal="center"/>
    </xf>
    <xf numFmtId="0" fontId="0" fillId="4" borderId="16" xfId="0" applyNumberFormat="1" applyFont="1" applyFill="1" applyBorder="1" applyAlignment="1">
      <alignment horizontal="center"/>
    </xf>
    <xf numFmtId="0" fontId="0" fillId="4" borderId="34" xfId="0" applyNumberFormat="1" applyFont="1" applyFill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34" xfId="0" applyNumberFormat="1" applyFont="1" applyFill="1" applyBorder="1" applyAlignment="1">
      <alignment horizontal="center"/>
    </xf>
    <xf numFmtId="0" fontId="0" fillId="4" borderId="35" xfId="0" applyNumberFormat="1" applyFont="1" applyFill="1" applyBorder="1" applyAlignment="1"/>
    <xf numFmtId="0" fontId="0" fillId="0" borderId="22" xfId="0" applyNumberFormat="1" applyFont="1" applyFill="1" applyBorder="1" applyAlignment="1"/>
    <xf numFmtId="0" fontId="0" fillId="0" borderId="22" xfId="0" applyNumberFormat="1" applyFont="1" applyBorder="1" applyAlignment="1"/>
    <xf numFmtId="0" fontId="0" fillId="0" borderId="35" xfId="0" applyNumberFormat="1" applyFont="1" applyFill="1" applyBorder="1" applyAlignment="1"/>
    <xf numFmtId="0" fontId="0" fillId="0" borderId="36" xfId="0" applyNumberFormat="1" applyFont="1" applyFill="1" applyBorder="1" applyAlignment="1"/>
    <xf numFmtId="0" fontId="1" fillId="0" borderId="37" xfId="0" applyNumberFormat="1" applyFont="1" applyBorder="1" applyAlignment="1">
      <alignment wrapText="1"/>
    </xf>
    <xf numFmtId="164" fontId="0" fillId="4" borderId="1" xfId="0" applyNumberFormat="1" applyFont="1" applyFill="1" applyBorder="1" applyAlignment="1"/>
    <xf numFmtId="20" fontId="0" fillId="4" borderId="0" xfId="0" applyNumberFormat="1" applyFont="1" applyFill="1" applyBorder="1" applyAlignment="1"/>
    <xf numFmtId="20" fontId="0" fillId="0" borderId="0" xfId="0" applyNumberFormat="1" applyFont="1" applyBorder="1" applyAlignment="1"/>
    <xf numFmtId="20" fontId="0" fillId="0" borderId="2" xfId="0" applyNumberFormat="1" applyFont="1" applyBorder="1" applyAlignment="1"/>
    <xf numFmtId="20" fontId="0" fillId="0" borderId="0" xfId="0" applyNumberFormat="1" applyFont="1" applyFill="1" applyBorder="1" applyAlignment="1"/>
    <xf numFmtId="20" fontId="0" fillId="0" borderId="2" xfId="0" applyNumberFormat="1" applyFont="1" applyFill="1" applyBorder="1" applyAlignment="1"/>
    <xf numFmtId="0" fontId="0" fillId="0" borderId="18" xfId="0" applyNumberFormat="1" applyFont="1" applyFill="1" applyBorder="1" applyAlignment="1"/>
    <xf numFmtId="164" fontId="0" fillId="4" borderId="29" xfId="0" applyNumberFormat="1" applyFont="1" applyFill="1" applyBorder="1" applyAlignment="1"/>
    <xf numFmtId="0" fontId="1" fillId="6" borderId="10" xfId="0" applyNumberFormat="1" applyFont="1" applyFill="1" applyBorder="1" applyAlignment="1">
      <alignment wrapText="1"/>
    </xf>
    <xf numFmtId="164" fontId="0" fillId="6" borderId="3" xfId="0" applyNumberFormat="1" applyFont="1" applyFill="1" applyBorder="1" applyAlignment="1"/>
    <xf numFmtId="0" fontId="0" fillId="6" borderId="3" xfId="0" applyNumberFormat="1" applyFont="1" applyFill="1" applyBorder="1" applyAlignment="1"/>
    <xf numFmtId="0" fontId="0" fillId="6" borderId="4" xfId="0" applyNumberFormat="1" applyFont="1" applyFill="1" applyBorder="1" applyAlignment="1"/>
    <xf numFmtId="164" fontId="0" fillId="6" borderId="9" xfId="0" applyNumberFormat="1" applyFont="1" applyFill="1" applyBorder="1" applyAlignment="1"/>
    <xf numFmtId="0" fontId="0" fillId="6" borderId="9" xfId="0" applyNumberFormat="1" applyFont="1" applyFill="1" applyBorder="1" applyAlignment="1"/>
    <xf numFmtId="0" fontId="0" fillId="6" borderId="19" xfId="0" applyNumberFormat="1" applyFont="1" applyFill="1" applyBorder="1" applyAlignment="1"/>
    <xf numFmtId="0" fontId="0" fillId="6" borderId="21" xfId="0" applyNumberFormat="1" applyFont="1" applyFill="1" applyBorder="1" applyAlignment="1"/>
    <xf numFmtId="0" fontId="0" fillId="6" borderId="22" xfId="0" applyNumberFormat="1" applyFont="1" applyFill="1" applyBorder="1" applyAlignment="1"/>
    <xf numFmtId="0" fontId="0" fillId="6" borderId="23" xfId="0" applyNumberFormat="1" applyFont="1" applyFill="1" applyBorder="1" applyAlignment="1"/>
    <xf numFmtId="0" fontId="0" fillId="6" borderId="21" xfId="0" applyFill="1" applyBorder="1"/>
    <xf numFmtId="0" fontId="0" fillId="6" borderId="22" xfId="0" applyFill="1" applyBorder="1"/>
    <xf numFmtId="0" fontId="0" fillId="6" borderId="23" xfId="0" applyFill="1" applyBorder="1"/>
    <xf numFmtId="0" fontId="0" fillId="6" borderId="0" xfId="0" applyFill="1"/>
    <xf numFmtId="0" fontId="0" fillId="6" borderId="20" xfId="0" applyFill="1" applyBorder="1"/>
    <xf numFmtId="0" fontId="0" fillId="4" borderId="11" xfId="0" applyNumberFormat="1" applyFont="1" applyFill="1" applyBorder="1" applyAlignment="1"/>
    <xf numFmtId="0" fontId="0" fillId="4" borderId="8" xfId="0" applyNumberFormat="1" applyFont="1" applyFill="1" applyBorder="1" applyAlignment="1"/>
    <xf numFmtId="0" fontId="0" fillId="4" borderId="15" xfId="0" applyNumberFormat="1" applyFont="1" applyFill="1" applyBorder="1" applyAlignment="1"/>
    <xf numFmtId="0" fontId="1" fillId="0" borderId="21" xfId="0" applyNumberFormat="1" applyFont="1" applyBorder="1" applyAlignment="1">
      <alignment wrapText="1"/>
    </xf>
    <xf numFmtId="0" fontId="2" fillId="4" borderId="22" xfId="0" applyNumberFormat="1" applyFont="1" applyFill="1" applyBorder="1" applyAlignment="1"/>
    <xf numFmtId="0" fontId="0" fillId="4" borderId="22" xfId="0" applyNumberFormat="1" applyFont="1" applyFill="1" applyBorder="1" applyAlignment="1"/>
    <xf numFmtId="0" fontId="0" fillId="4" borderId="36" xfId="0" applyNumberFormat="1" applyFont="1" applyFill="1" applyBorder="1" applyAlignment="1"/>
    <xf numFmtId="0" fontId="0" fillId="0" borderId="35" xfId="0" applyNumberFormat="1" applyFont="1" applyBorder="1" applyAlignment="1"/>
    <xf numFmtId="0" fontId="0" fillId="0" borderId="36" xfId="0" applyNumberFormat="1" applyFont="1" applyBorder="1" applyAlignment="1"/>
    <xf numFmtId="0" fontId="0" fillId="0" borderId="23" xfId="0" applyNumberFormat="1" applyFont="1" applyFill="1" applyBorder="1" applyAlignment="1"/>
    <xf numFmtId="0" fontId="0" fillId="0" borderId="21" xfId="0" applyFill="1" applyBorder="1"/>
    <xf numFmtId="0" fontId="6" fillId="0" borderId="22" xfId="0" applyFont="1" applyBorder="1"/>
    <xf numFmtId="0" fontId="0" fillId="0" borderId="22" xfId="0" applyFill="1" applyBorder="1"/>
    <xf numFmtId="0" fontId="0" fillId="0" borderId="21" xfId="0" applyBorder="1"/>
    <xf numFmtId="0" fontId="1" fillId="0" borderId="16" xfId="0" applyNumberFormat="1" applyFont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4" borderId="25" xfId="0" applyNumberFormat="1" applyFont="1" applyFill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21" fontId="0" fillId="0" borderId="0" xfId="0" applyNumberFormat="1"/>
    <xf numFmtId="164" fontId="0" fillId="4" borderId="0" xfId="0" applyNumberFormat="1" applyFont="1" applyFill="1" applyBorder="1" applyAlignment="1"/>
    <xf numFmtId="0" fontId="1" fillId="4" borderId="2" xfId="0" applyNumberFormat="1" applyFont="1" applyFill="1" applyBorder="1" applyAlignment="1">
      <alignment wrapText="1"/>
    </xf>
    <xf numFmtId="0" fontId="0" fillId="4" borderId="1" xfId="0" applyNumberFormat="1" applyFont="1" applyFill="1" applyBorder="1" applyAlignment="1"/>
    <xf numFmtId="0" fontId="0" fillId="4" borderId="18" xfId="0" applyFill="1" applyBorder="1"/>
    <xf numFmtId="164" fontId="0" fillId="4" borderId="0" xfId="0" applyNumberFormat="1" applyFill="1"/>
    <xf numFmtId="0" fontId="1" fillId="5" borderId="24" xfId="0" applyNumberFormat="1" applyFont="1" applyFill="1" applyBorder="1" applyAlignment="1">
      <alignment wrapText="1"/>
    </xf>
    <xf numFmtId="0" fontId="1" fillId="5" borderId="9" xfId="0" applyNumberFormat="1" applyFont="1" applyFill="1" applyBorder="1" applyAlignment="1">
      <alignment vertical="center" wrapText="1"/>
    </xf>
    <xf numFmtId="0" fontId="1" fillId="4" borderId="5" xfId="0" applyNumberFormat="1" applyFont="1" applyFill="1" applyBorder="1" applyAlignment="1">
      <alignment wrapText="1"/>
    </xf>
    <xf numFmtId="0" fontId="1" fillId="5" borderId="5" xfId="0" applyNumberFormat="1" applyFont="1" applyFill="1" applyBorder="1" applyAlignment="1">
      <alignment wrapText="1"/>
    </xf>
    <xf numFmtId="0" fontId="1" fillId="5" borderId="10" xfId="0" applyNumberFormat="1" applyFont="1" applyFill="1" applyBorder="1" applyAlignment="1">
      <alignment wrapText="1"/>
    </xf>
    <xf numFmtId="164" fontId="0" fillId="5" borderId="16" xfId="0" applyNumberFormat="1" applyFont="1" applyFill="1" applyBorder="1" applyAlignment="1"/>
    <xf numFmtId="164" fontId="0" fillId="5" borderId="24" xfId="0" applyNumberFormat="1" applyFont="1" applyFill="1" applyBorder="1" applyAlignment="1"/>
    <xf numFmtId="0" fontId="0" fillId="5" borderId="16" xfId="0" applyNumberFormat="1" applyFont="1" applyFill="1" applyBorder="1" applyAlignment="1"/>
    <xf numFmtId="0" fontId="0" fillId="5" borderId="34" xfId="0" applyNumberFormat="1" applyFont="1" applyFill="1" applyBorder="1" applyAlignment="1"/>
    <xf numFmtId="164" fontId="0" fillId="5" borderId="26" xfId="0" applyNumberFormat="1" applyFont="1" applyFill="1" applyBorder="1" applyAlignment="1"/>
    <xf numFmtId="164" fontId="0" fillId="4" borderId="26" xfId="0" applyNumberFormat="1" applyFont="1" applyFill="1" applyBorder="1" applyAlignment="1"/>
    <xf numFmtId="21" fontId="0" fillId="4" borderId="26" xfId="0" applyNumberFormat="1" applyFont="1" applyFill="1" applyBorder="1" applyAlignment="1"/>
    <xf numFmtId="21" fontId="0" fillId="5" borderId="26" xfId="0" applyNumberFormat="1" applyFont="1" applyFill="1" applyBorder="1" applyAlignment="1"/>
    <xf numFmtId="0" fontId="0" fillId="4" borderId="25" xfId="0" applyNumberFormat="1" applyFont="1" applyFill="1" applyBorder="1" applyAlignment="1"/>
    <xf numFmtId="0" fontId="0" fillId="5" borderId="25" xfId="0" applyNumberFormat="1" applyFont="1" applyFill="1" applyBorder="1" applyAlignment="1"/>
    <xf numFmtId="21" fontId="0" fillId="4" borderId="16" xfId="0" applyNumberFormat="1" applyFont="1" applyFill="1" applyBorder="1" applyAlignment="1"/>
    <xf numFmtId="21" fontId="0" fillId="5" borderId="16" xfId="0" applyNumberFormat="1" applyFont="1" applyFill="1" applyBorder="1" applyAlignment="1"/>
    <xf numFmtId="0" fontId="5" fillId="5" borderId="16" xfId="0" applyNumberFormat="1" applyFont="1" applyFill="1" applyBorder="1" applyAlignment="1"/>
    <xf numFmtId="21" fontId="0" fillId="5" borderId="24" xfId="0" applyNumberFormat="1" applyFont="1" applyFill="1" applyBorder="1" applyAlignment="1"/>
    <xf numFmtId="164" fontId="0" fillId="4" borderId="20" xfId="0" applyNumberFormat="1" applyFill="1" applyBorder="1"/>
    <xf numFmtId="0" fontId="0" fillId="5" borderId="24" xfId="0" applyNumberFormat="1" applyFont="1" applyFill="1" applyBorder="1" applyAlignment="1"/>
    <xf numFmtId="0" fontId="0" fillId="4" borderId="0" xfId="0" applyFill="1" applyBorder="1"/>
    <xf numFmtId="21" fontId="0" fillId="4" borderId="24" xfId="0" applyNumberFormat="1" applyFill="1" applyBorder="1"/>
    <xf numFmtId="21" fontId="0" fillId="5" borderId="24" xfId="0" applyNumberFormat="1" applyFill="1" applyBorder="1"/>
    <xf numFmtId="0" fontId="0" fillId="4" borderId="16" xfId="0" applyFill="1" applyBorder="1"/>
    <xf numFmtId="0" fontId="0" fillId="5" borderId="16" xfId="0" applyFill="1" applyBorder="1"/>
    <xf numFmtId="0" fontId="0" fillId="4" borderId="25" xfId="0" applyFill="1" applyBorder="1"/>
    <xf numFmtId="0" fontId="0" fillId="5" borderId="25" xfId="0" applyFill="1" applyBorder="1"/>
    <xf numFmtId="21" fontId="0" fillId="4" borderId="16" xfId="0" applyNumberFormat="1" applyFill="1" applyBorder="1"/>
    <xf numFmtId="21" fontId="5" fillId="5" borderId="16" xfId="0" applyNumberFormat="1" applyFont="1" applyFill="1" applyBorder="1"/>
    <xf numFmtId="21" fontId="0" fillId="5" borderId="16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showRowColHeaders="0" tabSelected="1" zoomScale="115" zoomScaleNormal="115" zoomScaleSheetLayoutView="75" workbookViewId="0">
      <pane ySplit="1" topLeftCell="A2" activePane="bottomLeft" state="frozen"/>
      <selection pane="bottomLeft" activeCell="G12" sqref="G12"/>
    </sheetView>
  </sheetViews>
  <sheetFormatPr defaultRowHeight="15" x14ac:dyDescent="0.25"/>
  <cols>
    <col min="1" max="1" width="5.85546875" customWidth="1"/>
    <col min="2" max="2" width="18.7109375" bestFit="1" customWidth="1"/>
    <col min="3" max="3" width="18.7109375" customWidth="1"/>
    <col min="4" max="4" width="7.140625" style="146" customWidth="1"/>
    <col min="5" max="5" width="9.5703125" customWidth="1"/>
    <col min="6" max="6" width="10.7109375" customWidth="1"/>
    <col min="7" max="7" width="9.140625" customWidth="1"/>
    <col min="8" max="8" width="10" style="17" customWidth="1"/>
    <col min="9" max="9" width="10.28515625" style="17" customWidth="1"/>
    <col min="10" max="10" width="9" style="17" customWidth="1"/>
    <col min="11" max="11" width="10.85546875" customWidth="1"/>
    <col min="12" max="12" width="10.28515625" style="17" customWidth="1"/>
    <col min="13" max="13" width="9.140625" style="17" customWidth="1"/>
    <col min="14" max="14" width="0.7109375" style="13" customWidth="1"/>
    <col min="15" max="15" width="9.140625" customWidth="1"/>
    <col min="16" max="16" width="13.28515625" customWidth="1"/>
    <col min="18" max="18" width="8.7109375" customWidth="1"/>
    <col min="20" max="20" width="9.7109375" customWidth="1"/>
    <col min="22" max="22" width="9.7109375" customWidth="1"/>
    <col min="24" max="24" width="9.140625" style="43"/>
  </cols>
  <sheetData>
    <row r="1" spans="1:25" s="5" customFormat="1" ht="44.45" customHeight="1" thickBot="1" x14ac:dyDescent="0.3">
      <c r="A1" s="12" t="s">
        <v>0</v>
      </c>
      <c r="B1" s="8" t="s">
        <v>1</v>
      </c>
      <c r="C1" s="33" t="s">
        <v>2</v>
      </c>
      <c r="D1" s="144" t="s">
        <v>70</v>
      </c>
      <c r="E1" s="133" t="s">
        <v>3</v>
      </c>
      <c r="F1" s="86" t="s">
        <v>4</v>
      </c>
      <c r="G1" s="106" t="s">
        <v>5</v>
      </c>
      <c r="H1" s="158" t="s">
        <v>6</v>
      </c>
      <c r="I1" s="158" t="s">
        <v>7</v>
      </c>
      <c r="J1" s="159" t="s">
        <v>8</v>
      </c>
      <c r="K1" s="160" t="s">
        <v>9</v>
      </c>
      <c r="L1" s="161" t="s">
        <v>10</v>
      </c>
      <c r="M1" s="162" t="s">
        <v>11</v>
      </c>
      <c r="N1" s="115"/>
      <c r="O1" s="20" t="s">
        <v>12</v>
      </c>
      <c r="P1" s="21" t="s">
        <v>13</v>
      </c>
      <c r="Q1" s="21" t="s">
        <v>14</v>
      </c>
      <c r="R1" s="21" t="s">
        <v>15</v>
      </c>
      <c r="S1" s="21" t="s">
        <v>16</v>
      </c>
      <c r="T1" s="21" t="s">
        <v>17</v>
      </c>
      <c r="U1" s="21" t="s">
        <v>18</v>
      </c>
      <c r="V1" s="22" t="s">
        <v>19</v>
      </c>
      <c r="W1" s="6"/>
      <c r="X1" s="154"/>
    </row>
    <row r="2" spans="1:25" s="43" customFormat="1" x14ac:dyDescent="0.25">
      <c r="A2" s="40">
        <v>41</v>
      </c>
      <c r="B2" s="41" t="s">
        <v>23</v>
      </c>
      <c r="C2" s="130" t="s">
        <v>66</v>
      </c>
      <c r="D2" s="93">
        <v>2</v>
      </c>
      <c r="E2" s="101">
        <v>0.90200000000000002</v>
      </c>
      <c r="F2" s="92" t="s">
        <v>24</v>
      </c>
      <c r="G2" s="107">
        <v>0.4375</v>
      </c>
      <c r="H2" s="163">
        <v>0.51458333333333328</v>
      </c>
      <c r="I2" s="163">
        <v>0.74236111111111114</v>
      </c>
      <c r="J2" s="164">
        <v>0.8305555555555556</v>
      </c>
      <c r="K2" s="114">
        <v>0.33333333333333331</v>
      </c>
      <c r="L2" s="163">
        <v>0.50820601851851854</v>
      </c>
      <c r="M2" s="164">
        <v>0.57568287037037036</v>
      </c>
      <c r="N2" s="116"/>
      <c r="O2" s="19">
        <f>I2-H2</f>
        <v>0.22777777777777786</v>
      </c>
      <c r="P2" s="16">
        <f>L2-K2</f>
        <v>0.17487268518518523</v>
      </c>
      <c r="Q2" s="16">
        <f>O2+P2</f>
        <v>0.40265046296296308</v>
      </c>
      <c r="R2" s="23">
        <f>HOUR(Q2)*60+MINUTE(Q2)+SECOND(Q2)/60</f>
        <v>579.81666666666672</v>
      </c>
      <c r="S2" s="9">
        <f>R2*E2</f>
        <v>522.99463333333335</v>
      </c>
      <c r="T2" s="16">
        <f>(H2-G2)+(J2-I2)+(M2-L2)</f>
        <v>0.23275462962962956</v>
      </c>
      <c r="U2" s="23">
        <f>HOUR(T2)*60+MINUTE(T2)+SECOND(T2)/60</f>
        <v>335.16666666666669</v>
      </c>
      <c r="V2" s="24">
        <f>(S2+U2)/60</f>
        <v>14.302688333333332</v>
      </c>
      <c r="W2" s="153"/>
      <c r="X2" s="153"/>
      <c r="Y2" s="157"/>
    </row>
    <row r="3" spans="1:25" s="43" customFormat="1" x14ac:dyDescent="0.25">
      <c r="A3" s="44"/>
      <c r="B3" s="45" t="s">
        <v>33</v>
      </c>
      <c r="C3" s="131"/>
      <c r="D3" s="93"/>
      <c r="E3" s="134"/>
      <c r="F3" s="93"/>
      <c r="G3" s="108"/>
      <c r="H3" s="165"/>
      <c r="I3" s="165"/>
      <c r="J3" s="165"/>
      <c r="K3" s="42"/>
      <c r="L3" s="165"/>
      <c r="M3" s="165"/>
      <c r="N3" s="117"/>
      <c r="O3" s="23"/>
      <c r="P3" s="23"/>
      <c r="Q3" s="46"/>
      <c r="R3" s="45"/>
      <c r="S3" s="45"/>
      <c r="T3" s="45"/>
      <c r="U3" s="45"/>
      <c r="V3" s="45"/>
      <c r="W3" s="42"/>
    </row>
    <row r="4" spans="1:25" s="43" customFormat="1" x14ac:dyDescent="0.25">
      <c r="A4" s="44"/>
      <c r="B4" s="45"/>
      <c r="C4" s="131"/>
      <c r="D4" s="93"/>
      <c r="E4" s="135"/>
      <c r="F4" s="93"/>
      <c r="G4" s="108"/>
      <c r="H4" s="165"/>
      <c r="I4" s="165"/>
      <c r="J4" s="165"/>
      <c r="K4" s="42"/>
      <c r="L4" s="165"/>
      <c r="M4" s="165"/>
      <c r="N4" s="117"/>
      <c r="O4" s="46"/>
      <c r="P4" s="46"/>
      <c r="Q4" s="46"/>
      <c r="R4" s="45"/>
      <c r="S4" s="45"/>
      <c r="T4" s="45"/>
      <c r="U4" s="45"/>
      <c r="V4" s="45"/>
      <c r="W4" s="42"/>
    </row>
    <row r="5" spans="1:25" s="43" customFormat="1" x14ac:dyDescent="0.25">
      <c r="A5" s="44"/>
      <c r="B5" s="45"/>
      <c r="C5" s="131"/>
      <c r="D5" s="93"/>
      <c r="E5" s="135"/>
      <c r="F5" s="93"/>
      <c r="G5" s="108"/>
      <c r="H5" s="165"/>
      <c r="I5" s="165"/>
      <c r="J5" s="165"/>
      <c r="K5" s="42"/>
      <c r="L5" s="165"/>
      <c r="M5" s="165"/>
      <c r="N5" s="117"/>
      <c r="O5" s="46"/>
      <c r="P5" s="45"/>
      <c r="Q5" s="46"/>
      <c r="R5" s="45"/>
      <c r="S5" s="45"/>
      <c r="T5" s="45"/>
      <c r="U5" s="45"/>
      <c r="V5" s="45"/>
      <c r="W5" s="42"/>
    </row>
    <row r="6" spans="1:25" x14ac:dyDescent="0.25">
      <c r="A6" s="47"/>
      <c r="B6" s="48"/>
      <c r="C6" s="132"/>
      <c r="D6" s="148"/>
      <c r="E6" s="136"/>
      <c r="F6" s="94"/>
      <c r="G6" s="108"/>
      <c r="H6" s="166"/>
      <c r="I6" s="166"/>
      <c r="J6" s="166"/>
      <c r="K6" s="49"/>
      <c r="L6" s="166"/>
      <c r="M6" s="166"/>
      <c r="N6" s="118"/>
      <c r="O6" s="50"/>
      <c r="P6" s="48"/>
      <c r="Q6" s="50"/>
      <c r="R6" s="45"/>
      <c r="S6" s="45"/>
      <c r="T6" s="45"/>
      <c r="U6" s="45"/>
      <c r="V6" s="45"/>
      <c r="W6" s="1"/>
    </row>
    <row r="7" spans="1:25" x14ac:dyDescent="0.25">
      <c r="A7" s="25">
        <f>A2+1</f>
        <v>42</v>
      </c>
      <c r="B7" s="9" t="s">
        <v>20</v>
      </c>
      <c r="C7" s="74" t="s">
        <v>21</v>
      </c>
      <c r="D7" s="96">
        <v>1</v>
      </c>
      <c r="E7" s="137">
        <v>1.012</v>
      </c>
      <c r="F7" s="95" t="s">
        <v>22</v>
      </c>
      <c r="G7" s="107">
        <v>0.4375</v>
      </c>
      <c r="H7" s="167">
        <v>0.50494212962962959</v>
      </c>
      <c r="I7" s="167">
        <v>0.61126157407407411</v>
      </c>
      <c r="J7" s="167">
        <v>0.72048611111111116</v>
      </c>
      <c r="K7" s="107">
        <f>K2</f>
        <v>0.33333333333333331</v>
      </c>
      <c r="L7" s="167">
        <v>0.61684027777777783</v>
      </c>
      <c r="M7" s="167">
        <v>0.67479166666666668</v>
      </c>
      <c r="N7" s="119"/>
      <c r="O7" s="19">
        <f>I7-H7</f>
        <v>0.10631944444444452</v>
      </c>
      <c r="P7" s="16">
        <f>L7-K7</f>
        <v>0.28350694444444452</v>
      </c>
      <c r="Q7" s="16">
        <f>O7+P7</f>
        <v>0.38982638888888904</v>
      </c>
      <c r="R7" s="23">
        <f>HOUR(Q7)*60+MINUTE(Q7)+SECOND(Q7)/60</f>
        <v>561.35</v>
      </c>
      <c r="S7" s="9">
        <f>R7*E7</f>
        <v>568.08620000000008</v>
      </c>
      <c r="T7" s="16">
        <f>(H7-G7)+(J7-I7)+(M7-L7)</f>
        <v>0.23461805555555548</v>
      </c>
      <c r="U7" s="23">
        <f>HOUR(T7)*60+MINUTE(T7)+SECOND(T7)/60</f>
        <v>337.85</v>
      </c>
      <c r="V7" s="24">
        <f>(S7+U7)/60</f>
        <v>15.098936666666669</v>
      </c>
      <c r="W7" s="153"/>
      <c r="X7" s="153"/>
      <c r="Y7" s="157"/>
    </row>
    <row r="8" spans="1:25" x14ac:dyDescent="0.25">
      <c r="A8" s="26"/>
      <c r="B8" s="10" t="s">
        <v>32</v>
      </c>
      <c r="C8" s="75"/>
      <c r="D8" s="96"/>
      <c r="E8" s="103"/>
      <c r="F8" s="96"/>
      <c r="G8" s="109"/>
      <c r="H8" s="165"/>
      <c r="I8" s="165"/>
      <c r="J8" s="165"/>
      <c r="K8" s="42"/>
      <c r="L8" s="165"/>
      <c r="M8" s="165"/>
      <c r="N8" s="117"/>
      <c r="O8" s="3"/>
      <c r="P8" s="10"/>
      <c r="Q8" s="10"/>
      <c r="R8" s="10"/>
      <c r="S8" s="10"/>
      <c r="T8" s="10"/>
      <c r="U8" s="10"/>
      <c r="V8" s="10"/>
      <c r="W8" s="1"/>
    </row>
    <row r="9" spans="1:25" x14ac:dyDescent="0.25">
      <c r="A9" s="26"/>
      <c r="B9" s="10"/>
      <c r="C9" s="75"/>
      <c r="D9" s="96"/>
      <c r="E9" s="103"/>
      <c r="F9" s="96"/>
      <c r="G9" s="109"/>
      <c r="H9" s="165"/>
      <c r="I9" s="165"/>
      <c r="J9" s="165"/>
      <c r="K9" s="42"/>
      <c r="L9" s="165"/>
      <c r="M9" s="165"/>
      <c r="N9" s="117"/>
      <c r="O9" s="3"/>
      <c r="P9" s="10"/>
      <c r="Q9" s="10"/>
      <c r="R9" s="10"/>
      <c r="S9" s="10"/>
      <c r="T9" s="10"/>
      <c r="U9" s="10"/>
      <c r="V9" s="10"/>
      <c r="W9" s="1"/>
    </row>
    <row r="10" spans="1:25" x14ac:dyDescent="0.25">
      <c r="A10" s="26"/>
      <c r="B10" s="10"/>
      <c r="C10" s="75"/>
      <c r="D10" s="96"/>
      <c r="E10" s="103"/>
      <c r="F10" s="96"/>
      <c r="G10" s="109"/>
      <c r="H10" s="165"/>
      <c r="I10" s="165"/>
      <c r="J10" s="165"/>
      <c r="K10" s="42"/>
      <c r="L10" s="165"/>
      <c r="M10" s="165"/>
      <c r="N10" s="117"/>
      <c r="O10" s="3"/>
      <c r="P10" s="10"/>
      <c r="Q10" s="10"/>
      <c r="R10" s="10"/>
      <c r="S10" s="10"/>
      <c r="T10" s="10"/>
      <c r="U10" s="10"/>
      <c r="V10" s="10"/>
      <c r="W10" s="1"/>
    </row>
    <row r="11" spans="1:25" s="7" customFormat="1" x14ac:dyDescent="0.25">
      <c r="A11" s="27"/>
      <c r="B11" s="11"/>
      <c r="C11" s="76"/>
      <c r="D11" s="149"/>
      <c r="E11" s="138"/>
      <c r="F11" s="97"/>
      <c r="G11" s="110"/>
      <c r="H11" s="166"/>
      <c r="I11" s="166"/>
      <c r="J11" s="166"/>
      <c r="K11" s="49"/>
      <c r="L11" s="166"/>
      <c r="M11" s="166"/>
      <c r="N11" s="118"/>
      <c r="O11" s="4"/>
      <c r="P11" s="11"/>
      <c r="Q11" s="11"/>
      <c r="R11" s="10"/>
      <c r="S11" s="10"/>
      <c r="T11" s="10"/>
      <c r="U11" s="10"/>
      <c r="V11" s="10"/>
      <c r="W11" s="2"/>
      <c r="X11" s="155"/>
    </row>
    <row r="12" spans="1:25" s="29" customFormat="1" x14ac:dyDescent="0.25">
      <c r="A12" s="25">
        <f>A7+1</f>
        <v>43</v>
      </c>
      <c r="B12" s="14" t="s">
        <v>25</v>
      </c>
      <c r="C12" s="77" t="s">
        <v>26</v>
      </c>
      <c r="D12" s="99">
        <v>2</v>
      </c>
      <c r="E12" s="104">
        <v>0.81399999999999995</v>
      </c>
      <c r="F12" s="98" t="s">
        <v>27</v>
      </c>
      <c r="G12" s="107">
        <v>0.4375</v>
      </c>
      <c r="H12" s="168">
        <v>0.51666666666666672</v>
      </c>
      <c r="I12" s="167">
        <v>0.72291666666666676</v>
      </c>
      <c r="J12" s="167">
        <v>0.8041666666666667</v>
      </c>
      <c r="K12" s="107">
        <f>K7</f>
        <v>0.33333333333333331</v>
      </c>
      <c r="L12" s="168">
        <v>0.50826388888888896</v>
      </c>
      <c r="M12" s="168">
        <v>0.57627314814814812</v>
      </c>
      <c r="N12" s="119"/>
      <c r="O12" s="30">
        <f>I12-H12</f>
        <v>0.20625000000000004</v>
      </c>
      <c r="P12" s="18">
        <f>L12-K12</f>
        <v>0.17493055555555564</v>
      </c>
      <c r="Q12" s="18">
        <f>O12+P12</f>
        <v>0.38118055555555569</v>
      </c>
      <c r="R12" s="31">
        <f>HOUR(Q12)*60+MINUTE(Q12)+SECOND(Q12)/60</f>
        <v>548.9</v>
      </c>
      <c r="S12" s="14">
        <f>R12*E12</f>
        <v>446.80459999999994</v>
      </c>
      <c r="T12" s="18">
        <f>(H12-G12)+(J12-I12)+(M12-L12)</f>
        <v>0.22842592592592581</v>
      </c>
      <c r="U12" s="31">
        <f>HOUR(T12)*60+MINUTE(T12)+SECOND(T12)/60</f>
        <v>328.93333333333334</v>
      </c>
      <c r="V12" s="32">
        <f>(S12+U12)/60</f>
        <v>12.928965555555555</v>
      </c>
      <c r="W12" s="153"/>
      <c r="X12" s="153"/>
      <c r="Y12" s="157"/>
    </row>
    <row r="13" spans="1:25" s="29" customFormat="1" x14ac:dyDescent="0.25">
      <c r="A13" s="34"/>
      <c r="B13" s="13" t="s">
        <v>33</v>
      </c>
      <c r="C13" s="78"/>
      <c r="D13" s="99"/>
      <c r="E13" s="102"/>
      <c r="F13" s="99"/>
      <c r="G13" s="111"/>
      <c r="H13" s="87"/>
      <c r="I13" s="165"/>
      <c r="J13" s="165"/>
      <c r="K13" s="42"/>
      <c r="L13" s="87"/>
      <c r="M13" s="87"/>
      <c r="N13" s="117"/>
      <c r="O13" s="35"/>
      <c r="P13" s="13"/>
      <c r="Q13" s="13"/>
      <c r="R13" s="13"/>
      <c r="S13" s="13"/>
      <c r="T13" s="13"/>
      <c r="U13" s="13"/>
      <c r="V13" s="13"/>
      <c r="W13" s="2"/>
      <c r="X13" s="43"/>
    </row>
    <row r="14" spans="1:25" s="29" customFormat="1" x14ac:dyDescent="0.25">
      <c r="A14" s="34" t="s">
        <v>73</v>
      </c>
      <c r="B14" s="13"/>
      <c r="C14" s="78"/>
      <c r="D14" s="99"/>
      <c r="E14" s="102"/>
      <c r="F14" s="99"/>
      <c r="G14" s="111"/>
      <c r="H14" s="87"/>
      <c r="I14" s="165"/>
      <c r="J14" s="165"/>
      <c r="K14" s="42"/>
      <c r="L14" s="87"/>
      <c r="M14" s="87"/>
      <c r="N14" s="117"/>
      <c r="O14" s="35"/>
      <c r="P14" s="13"/>
      <c r="Q14" s="13"/>
      <c r="R14" s="13"/>
      <c r="S14" s="13"/>
      <c r="T14" s="13"/>
      <c r="U14" s="13"/>
      <c r="V14" s="13"/>
      <c r="W14" s="2"/>
      <c r="X14" s="43"/>
    </row>
    <row r="15" spans="1:25" s="29" customFormat="1" x14ac:dyDescent="0.25">
      <c r="A15" s="34"/>
      <c r="B15" s="13"/>
      <c r="C15" s="78"/>
      <c r="D15" s="99"/>
      <c r="E15" s="102"/>
      <c r="F15" s="99"/>
      <c r="G15" s="111"/>
      <c r="H15" s="87"/>
      <c r="I15" s="165"/>
      <c r="J15" s="165"/>
      <c r="K15" s="42"/>
      <c r="L15" s="87"/>
      <c r="M15" s="87"/>
      <c r="N15" s="117"/>
      <c r="O15" s="35"/>
      <c r="P15" s="13"/>
      <c r="Q15" s="13"/>
      <c r="R15" s="13"/>
      <c r="S15" s="13"/>
      <c r="T15" s="13"/>
      <c r="U15" s="13"/>
      <c r="V15" s="13"/>
      <c r="W15" s="2"/>
      <c r="X15" s="43"/>
    </row>
    <row r="16" spans="1:25" s="29" customFormat="1" x14ac:dyDescent="0.25">
      <c r="A16" s="36"/>
      <c r="B16" s="15"/>
      <c r="C16" s="79"/>
      <c r="D16" s="150"/>
      <c r="E16" s="105"/>
      <c r="F16" s="100"/>
      <c r="G16" s="112"/>
      <c r="H16" s="88"/>
      <c r="I16" s="166"/>
      <c r="J16" s="166"/>
      <c r="K16" s="49"/>
      <c r="L16" s="88"/>
      <c r="M16" s="88"/>
      <c r="N16" s="118"/>
      <c r="O16" s="37"/>
      <c r="P16" s="15"/>
      <c r="Q16" s="15"/>
      <c r="R16" s="13"/>
      <c r="S16" s="13"/>
      <c r="T16" s="13"/>
      <c r="U16" s="13"/>
      <c r="V16" s="13"/>
      <c r="W16" s="2"/>
      <c r="X16" s="43"/>
    </row>
    <row r="17" spans="1:25" s="29" customFormat="1" x14ac:dyDescent="0.25">
      <c r="A17" s="25">
        <f>A12+1</f>
        <v>44</v>
      </c>
      <c r="B17" s="14" t="s">
        <v>28</v>
      </c>
      <c r="C17" s="77" t="s">
        <v>29</v>
      </c>
      <c r="D17" s="99">
        <v>1</v>
      </c>
      <c r="E17" s="104">
        <v>1.1479999999999999</v>
      </c>
      <c r="F17" s="98" t="s">
        <v>30</v>
      </c>
      <c r="G17" s="107">
        <v>0.4375</v>
      </c>
      <c r="H17" s="168">
        <v>0.49556712962962962</v>
      </c>
      <c r="I17" s="167">
        <v>0.58391203703703709</v>
      </c>
      <c r="J17" s="167">
        <v>0.64944444444444438</v>
      </c>
      <c r="K17" s="107">
        <f>K12</f>
        <v>0.33333333333333331</v>
      </c>
      <c r="L17" s="168">
        <v>0.58936342592592594</v>
      </c>
      <c r="M17" s="168">
        <v>0.64120370370370372</v>
      </c>
      <c r="N17" s="119"/>
      <c r="O17" s="30">
        <f>I17-H17</f>
        <v>8.8344907407407469E-2</v>
      </c>
      <c r="P17" s="18">
        <f>L17-K17</f>
        <v>0.25603009259259263</v>
      </c>
      <c r="Q17" s="18">
        <f>O17+P17</f>
        <v>0.3443750000000001</v>
      </c>
      <c r="R17" s="31">
        <f>HOUR(Q17)*60+MINUTE(Q17)+SECOND(Q17)/60</f>
        <v>495.9</v>
      </c>
      <c r="S17" s="14">
        <f>R17*E17</f>
        <v>569.29319999999996</v>
      </c>
      <c r="T17" s="18">
        <f>(H17-G17)+(J17-I17)+(M17-L17)</f>
        <v>0.17543981481481469</v>
      </c>
      <c r="U17" s="31">
        <f>HOUR(T17)*60+MINUTE(T17)+SECOND(T17)/60</f>
        <v>252.63333333333333</v>
      </c>
      <c r="V17" s="32">
        <f>(S17+U17)/60</f>
        <v>13.698775555555555</v>
      </c>
      <c r="W17" s="153"/>
      <c r="X17" s="153"/>
      <c r="Y17" s="157"/>
    </row>
    <row r="18" spans="1:25" s="29" customFormat="1" x14ac:dyDescent="0.25">
      <c r="A18" s="34"/>
      <c r="B18" s="13" t="s">
        <v>33</v>
      </c>
      <c r="C18" s="78"/>
      <c r="D18" s="99"/>
      <c r="E18" s="102"/>
      <c r="F18" s="99"/>
      <c r="G18" s="111"/>
      <c r="H18" s="87"/>
      <c r="I18" s="165"/>
      <c r="J18" s="165"/>
      <c r="K18" s="42"/>
      <c r="L18" s="87"/>
      <c r="M18" s="87"/>
      <c r="N18" s="117"/>
      <c r="O18" s="35"/>
      <c r="P18" s="13"/>
      <c r="Q18" s="13"/>
      <c r="R18" s="13"/>
      <c r="S18" s="13"/>
      <c r="T18" s="13"/>
      <c r="U18" s="13"/>
      <c r="V18" s="13"/>
      <c r="W18" s="2"/>
      <c r="X18" s="43"/>
    </row>
    <row r="19" spans="1:25" s="29" customFormat="1" x14ac:dyDescent="0.25">
      <c r="A19" s="34"/>
      <c r="B19" s="13"/>
      <c r="C19" s="78"/>
      <c r="D19" s="99"/>
      <c r="E19" s="102"/>
      <c r="F19" s="99"/>
      <c r="G19" s="111"/>
      <c r="H19" s="87"/>
      <c r="I19" s="165"/>
      <c r="J19" s="165"/>
      <c r="K19" s="42"/>
      <c r="L19" s="87"/>
      <c r="M19" s="87"/>
      <c r="N19" s="117"/>
      <c r="O19" s="35"/>
      <c r="P19" s="13"/>
      <c r="Q19" s="13"/>
      <c r="R19" s="13"/>
      <c r="S19" s="13"/>
      <c r="T19" s="13"/>
      <c r="U19" s="13"/>
      <c r="V19" s="13"/>
      <c r="W19" s="2"/>
      <c r="X19" s="43"/>
    </row>
    <row r="20" spans="1:25" s="29" customFormat="1" x14ac:dyDescent="0.25">
      <c r="A20" s="34"/>
      <c r="B20" s="13"/>
      <c r="C20" s="78"/>
      <c r="D20" s="99"/>
      <c r="E20" s="102"/>
      <c r="F20" s="99"/>
      <c r="G20" s="111"/>
      <c r="H20" s="87"/>
      <c r="I20" s="165"/>
      <c r="J20" s="165"/>
      <c r="K20" s="42"/>
      <c r="L20" s="87"/>
      <c r="M20" s="87"/>
      <c r="N20" s="117"/>
      <c r="O20" s="35"/>
      <c r="P20" s="13"/>
      <c r="Q20" s="13"/>
      <c r="R20" s="13"/>
      <c r="S20" s="13"/>
      <c r="T20" s="13"/>
      <c r="U20" s="13"/>
      <c r="V20" s="13"/>
      <c r="W20" s="2"/>
      <c r="X20" s="43"/>
    </row>
    <row r="21" spans="1:25" s="29" customFormat="1" x14ac:dyDescent="0.25">
      <c r="A21" s="36"/>
      <c r="B21" s="15"/>
      <c r="C21" s="79"/>
      <c r="D21" s="150"/>
      <c r="E21" s="105"/>
      <c r="F21" s="100"/>
      <c r="G21" s="112"/>
      <c r="H21" s="88"/>
      <c r="I21" s="166"/>
      <c r="J21" s="166"/>
      <c r="K21" s="49"/>
      <c r="L21" s="88"/>
      <c r="M21" s="88"/>
      <c r="N21" s="118"/>
      <c r="O21" s="37"/>
      <c r="P21" s="15"/>
      <c r="Q21" s="15"/>
      <c r="R21" s="13"/>
      <c r="S21" s="13"/>
      <c r="T21" s="13"/>
      <c r="U21" s="13"/>
      <c r="V21" s="13"/>
      <c r="W21" s="2"/>
      <c r="X21" s="42"/>
    </row>
    <row r="22" spans="1:25" s="29" customFormat="1" x14ac:dyDescent="0.25">
      <c r="A22" s="25">
        <f>A17+1</f>
        <v>45</v>
      </c>
      <c r="B22" s="14" t="s">
        <v>31</v>
      </c>
      <c r="C22" s="77" t="s">
        <v>34</v>
      </c>
      <c r="D22" s="99">
        <v>2</v>
      </c>
      <c r="E22" s="104">
        <v>0.85699999999999998</v>
      </c>
      <c r="F22" s="98" t="s">
        <v>35</v>
      </c>
      <c r="G22" s="107">
        <v>0.4375</v>
      </c>
      <c r="H22" s="169">
        <v>0.51666666666666672</v>
      </c>
      <c r="I22" s="170">
        <v>0.68614583333333334</v>
      </c>
      <c r="J22" s="170">
        <v>0.76527777777777783</v>
      </c>
      <c r="K22" s="107">
        <f>K17</f>
        <v>0.33333333333333331</v>
      </c>
      <c r="L22" s="169">
        <v>0.50724537037037043</v>
      </c>
      <c r="M22" s="169">
        <v>0.56479166666666669</v>
      </c>
      <c r="N22" s="120"/>
      <c r="O22" s="30">
        <f>I22-H22</f>
        <v>0.16947916666666663</v>
      </c>
      <c r="P22" s="18">
        <f>L22-K22</f>
        <v>0.17391203703703711</v>
      </c>
      <c r="Q22" s="18">
        <f>O22+P22</f>
        <v>0.34339120370370374</v>
      </c>
      <c r="R22" s="31">
        <f>HOUR(Q22)*60+MINUTE(Q22)+SECOND(Q22)/60</f>
        <v>494.48333333333335</v>
      </c>
      <c r="S22" s="14">
        <f>R22*E22</f>
        <v>423.77221666666668</v>
      </c>
      <c r="T22" s="18">
        <f>(H22-G22)+(J22-I22)+(M22-L22)</f>
        <v>0.21584490740740747</v>
      </c>
      <c r="U22" s="31">
        <f>HOUR(T22)*60+MINUTE(T22)+SECOND(T22)/60</f>
        <v>310.81666666666666</v>
      </c>
      <c r="V22" s="32">
        <f>(S22+U22)/60</f>
        <v>12.243148055555556</v>
      </c>
      <c r="W22" s="153"/>
      <c r="X22" s="153"/>
      <c r="Y22" s="157"/>
    </row>
    <row r="23" spans="1:25" s="29" customFormat="1" x14ac:dyDescent="0.25">
      <c r="A23" s="13"/>
      <c r="B23" s="13" t="s">
        <v>32</v>
      </c>
      <c r="C23" s="78"/>
      <c r="D23" s="99"/>
      <c r="E23" s="102"/>
      <c r="F23" s="99"/>
      <c r="G23" s="2"/>
      <c r="H23" s="87"/>
      <c r="I23" s="165"/>
      <c r="J23" s="165"/>
      <c r="K23" s="42"/>
      <c r="L23" s="87"/>
      <c r="M23" s="87"/>
      <c r="N23" s="117"/>
      <c r="O23" s="13"/>
      <c r="P23" s="13"/>
      <c r="Q23" s="35"/>
      <c r="R23" s="13"/>
      <c r="S23" s="13"/>
      <c r="T23" s="13"/>
      <c r="U23" s="13"/>
      <c r="V23" s="13"/>
      <c r="X23" s="43"/>
    </row>
    <row r="24" spans="1:25" s="29" customFormat="1" x14ac:dyDescent="0.25">
      <c r="A24" s="13"/>
      <c r="B24" s="13"/>
      <c r="C24" s="78"/>
      <c r="D24" s="99"/>
      <c r="E24" s="102"/>
      <c r="F24" s="99"/>
      <c r="G24" s="2"/>
      <c r="H24" s="87"/>
      <c r="I24" s="165"/>
      <c r="J24" s="165"/>
      <c r="K24" s="42"/>
      <c r="L24" s="87"/>
      <c r="M24" s="87"/>
      <c r="N24" s="117"/>
      <c r="O24" s="13"/>
      <c r="P24" s="13"/>
      <c r="Q24" s="35"/>
      <c r="R24" s="13"/>
      <c r="S24" s="13"/>
      <c r="T24" s="13"/>
      <c r="U24" s="13"/>
      <c r="V24" s="13"/>
      <c r="X24" s="43"/>
    </row>
    <row r="25" spans="1:25" s="39" customFormat="1" x14ac:dyDescent="0.25">
      <c r="A25" s="13"/>
      <c r="B25" s="13"/>
      <c r="C25" s="78"/>
      <c r="D25" s="99"/>
      <c r="E25" s="102"/>
      <c r="F25" s="89"/>
      <c r="G25" s="2"/>
      <c r="H25" s="87"/>
      <c r="I25" s="165"/>
      <c r="J25" s="165"/>
      <c r="K25" s="42"/>
      <c r="L25" s="87"/>
      <c r="M25" s="87"/>
      <c r="N25" s="117"/>
      <c r="O25" s="13"/>
      <c r="P25" s="13"/>
      <c r="Q25" s="35"/>
      <c r="R25" s="13"/>
      <c r="S25" s="13"/>
      <c r="T25" s="13"/>
      <c r="U25" s="13"/>
      <c r="V25" s="13"/>
      <c r="X25" s="156"/>
    </row>
    <row r="26" spans="1:25" s="29" customFormat="1" x14ac:dyDescent="0.25">
      <c r="A26" s="28"/>
      <c r="B26" s="28"/>
      <c r="C26" s="80"/>
      <c r="D26" s="150"/>
      <c r="E26" s="139"/>
      <c r="F26" s="90"/>
      <c r="G26" s="113"/>
      <c r="H26" s="171"/>
      <c r="I26" s="172"/>
      <c r="J26" s="172"/>
      <c r="K26" s="49"/>
      <c r="L26" s="171"/>
      <c r="M26" s="171"/>
      <c r="N26" s="121"/>
      <c r="O26" s="28"/>
      <c r="P26" s="28"/>
      <c r="Q26" s="55"/>
      <c r="R26" s="28"/>
      <c r="S26" s="28"/>
      <c r="T26" s="28"/>
      <c r="U26" s="28"/>
      <c r="V26" s="28"/>
      <c r="X26" s="43"/>
    </row>
    <row r="27" spans="1:25" x14ac:dyDescent="0.25">
      <c r="A27" s="60">
        <f>A22+1</f>
        <v>46</v>
      </c>
      <c r="B27" s="63" t="s">
        <v>38</v>
      </c>
      <c r="C27" s="81" t="s">
        <v>36</v>
      </c>
      <c r="D27" s="145">
        <v>1</v>
      </c>
      <c r="E27" s="140">
        <v>1.3819999999999999</v>
      </c>
      <c r="F27" s="91" t="s">
        <v>37</v>
      </c>
      <c r="G27" s="107">
        <v>0.4375</v>
      </c>
      <c r="H27" s="173">
        <v>0.50277777777777777</v>
      </c>
      <c r="I27" s="174">
        <v>0.58680555555555558</v>
      </c>
      <c r="J27" s="174">
        <v>0.67277777777777781</v>
      </c>
      <c r="K27" s="107">
        <f>K22</f>
        <v>0.33333333333333331</v>
      </c>
      <c r="L27" s="173">
        <v>0.56055555555555558</v>
      </c>
      <c r="M27" s="173">
        <v>0.62435185185185182</v>
      </c>
      <c r="N27" s="117"/>
      <c r="O27" s="52">
        <f>I27-H27</f>
        <v>8.4027777777777812E-2</v>
      </c>
      <c r="P27" s="51">
        <f>L27-K27</f>
        <v>0.22722222222222227</v>
      </c>
      <c r="Q27" s="51">
        <f>O27+P27</f>
        <v>0.31125000000000008</v>
      </c>
      <c r="R27" s="23">
        <f>HOUR(Q27)*60+MINUTE(Q27)+SECOND(Q27)/60</f>
        <v>448.2</v>
      </c>
      <c r="S27" s="13">
        <f>R27*E27</f>
        <v>619.41239999999993</v>
      </c>
      <c r="T27" s="51">
        <f>(H27-G27)+(J27-I27)+(M27-L27)</f>
        <v>0.21504629629629624</v>
      </c>
      <c r="U27" s="53">
        <f>HOUR(T27)*60+MINUTE(T27)+SECOND(T27)/60</f>
        <v>309.66666666666669</v>
      </c>
      <c r="V27" s="54">
        <f>(S27+U27)/60</f>
        <v>15.484651111111111</v>
      </c>
      <c r="W27" s="153"/>
      <c r="X27" s="153"/>
      <c r="Y27" s="157"/>
    </row>
    <row r="28" spans="1:25" x14ac:dyDescent="0.25">
      <c r="A28" s="61"/>
      <c r="B28" s="61" t="s">
        <v>33</v>
      </c>
      <c r="C28" s="82"/>
      <c r="E28" s="58"/>
      <c r="F28" s="61"/>
      <c r="H28" s="165"/>
      <c r="I28" s="165"/>
      <c r="J28" s="165"/>
      <c r="K28" s="42"/>
      <c r="L28" s="165"/>
      <c r="M28" s="165"/>
      <c r="N28" s="117"/>
    </row>
    <row r="29" spans="1:25" x14ac:dyDescent="0.25">
      <c r="A29" s="61"/>
      <c r="B29" s="61"/>
      <c r="C29" s="82"/>
      <c r="E29" s="58"/>
      <c r="F29" s="61"/>
      <c r="H29" s="165"/>
      <c r="I29" s="165"/>
      <c r="J29" s="165"/>
      <c r="K29" s="42"/>
      <c r="L29" s="165"/>
      <c r="M29" s="165"/>
      <c r="N29" s="117"/>
    </row>
    <row r="30" spans="1:25" s="38" customFormat="1" x14ac:dyDescent="0.25">
      <c r="A30" s="61"/>
      <c r="B30" s="61"/>
      <c r="C30" s="82"/>
      <c r="D30" s="146"/>
      <c r="E30" s="58"/>
      <c r="F30" s="61"/>
      <c r="G30"/>
      <c r="H30" s="165"/>
      <c r="I30" s="165"/>
      <c r="J30" s="165"/>
      <c r="K30" s="42"/>
      <c r="L30" s="165"/>
      <c r="M30" s="165"/>
      <c r="N30" s="117"/>
      <c r="O30"/>
      <c r="P30"/>
      <c r="Q30"/>
      <c r="R30"/>
      <c r="S30"/>
      <c r="T30"/>
      <c r="U30"/>
      <c r="V30"/>
      <c r="X30" s="156"/>
    </row>
    <row r="31" spans="1:25" x14ac:dyDescent="0.25">
      <c r="A31" s="62"/>
      <c r="B31" s="62"/>
      <c r="C31" s="83"/>
      <c r="D31" s="151"/>
      <c r="E31" s="59"/>
      <c r="F31" s="62"/>
      <c r="G31" s="38"/>
      <c r="H31" s="172"/>
      <c r="I31" s="172"/>
      <c r="J31" s="172"/>
      <c r="K31" s="49"/>
      <c r="L31" s="172"/>
      <c r="M31" s="172"/>
      <c r="N31" s="121"/>
      <c r="O31" s="38"/>
      <c r="P31" s="38"/>
      <c r="Q31" s="38"/>
      <c r="R31" s="38"/>
      <c r="S31" s="38"/>
      <c r="T31" s="38"/>
      <c r="U31" s="38"/>
      <c r="V31" s="38"/>
    </row>
    <row r="32" spans="1:25" x14ac:dyDescent="0.25">
      <c r="A32" s="60">
        <f>A27+1</f>
        <v>47</v>
      </c>
      <c r="B32" s="61" t="s">
        <v>39</v>
      </c>
      <c r="C32" s="82" t="s">
        <v>40</v>
      </c>
      <c r="D32" s="146">
        <v>2</v>
      </c>
      <c r="E32" s="142">
        <v>0.98399999999999999</v>
      </c>
      <c r="F32" s="61" t="s">
        <v>41</v>
      </c>
      <c r="G32" s="107">
        <v>0.4375</v>
      </c>
      <c r="H32" s="175" t="s">
        <v>71</v>
      </c>
      <c r="I32" s="165"/>
      <c r="J32" s="165"/>
      <c r="K32" s="107">
        <f>K27</f>
        <v>0.33333333333333331</v>
      </c>
      <c r="L32" s="174">
        <v>0.50893518518518521</v>
      </c>
      <c r="M32" s="174">
        <v>0.56862268518518522</v>
      </c>
      <c r="N32" s="117"/>
      <c r="O32" s="52" t="e">
        <f>I32-H32</f>
        <v>#VALUE!</v>
      </c>
      <c r="P32" s="69">
        <f>L32-K32</f>
        <v>0.1756018518518519</v>
      </c>
      <c r="Q32" s="69" t="e">
        <f>O32+P32</f>
        <v>#VALUE!</v>
      </c>
      <c r="R32" s="70" t="e">
        <f>HOUR(Q32)*60+MINUTE(Q32)+SECOND(Q32)/60</f>
        <v>#VALUE!</v>
      </c>
      <c r="S32" s="71" t="e">
        <f>R32*E32</f>
        <v>#VALUE!</v>
      </c>
      <c r="T32" s="69" t="e">
        <f>(H32-G33)+(J32-I32)+(M32-L32)</f>
        <v>#VALUE!</v>
      </c>
      <c r="U32" s="70" t="e">
        <f>HOUR(T32)*60+MINUTE(T32)+SECOND(T32)/60</f>
        <v>#VALUE!</v>
      </c>
      <c r="V32" s="72" t="e">
        <f>(S32+U32)/60</f>
        <v>#VALUE!</v>
      </c>
      <c r="W32" s="153"/>
      <c r="X32" s="153"/>
      <c r="Y32" s="157"/>
    </row>
    <row r="33" spans="1:25" x14ac:dyDescent="0.25">
      <c r="A33" s="61"/>
      <c r="B33" s="61"/>
      <c r="C33" s="82"/>
      <c r="E33" s="58"/>
      <c r="F33" s="61"/>
      <c r="H33" s="165"/>
      <c r="I33" s="165"/>
      <c r="J33" s="165"/>
      <c r="K33" s="42"/>
      <c r="L33" s="165"/>
      <c r="M33" s="165"/>
      <c r="N33" s="117"/>
      <c r="P33" s="23"/>
    </row>
    <row r="34" spans="1:25" x14ac:dyDescent="0.25">
      <c r="A34" s="61"/>
      <c r="B34" s="61"/>
      <c r="C34" s="82"/>
      <c r="E34" s="58"/>
      <c r="F34" s="61"/>
      <c r="H34" s="165"/>
      <c r="I34" s="165"/>
      <c r="J34" s="165"/>
      <c r="K34" s="42"/>
      <c r="L34" s="165"/>
      <c r="M34" s="165"/>
      <c r="N34" s="117"/>
      <c r="P34" s="46"/>
      <c r="Q34" s="152"/>
      <c r="R34" s="70"/>
      <c r="S34" s="71"/>
    </row>
    <row r="35" spans="1:25" s="38" customFormat="1" x14ac:dyDescent="0.25">
      <c r="A35" s="61"/>
      <c r="B35" s="61"/>
      <c r="C35" s="82"/>
      <c r="D35" s="146"/>
      <c r="E35" s="58"/>
      <c r="F35" s="61"/>
      <c r="G35"/>
      <c r="H35" s="165"/>
      <c r="I35" s="165"/>
      <c r="J35" s="165"/>
      <c r="K35" s="42"/>
      <c r="L35" s="165"/>
      <c r="M35" s="165"/>
      <c r="N35" s="117"/>
      <c r="O35"/>
      <c r="P35"/>
      <c r="Q35"/>
      <c r="R35"/>
      <c r="S35"/>
      <c r="T35"/>
      <c r="U35"/>
      <c r="V35"/>
      <c r="X35" s="156"/>
    </row>
    <row r="36" spans="1:25" x14ac:dyDescent="0.25">
      <c r="A36" s="62"/>
      <c r="B36" s="62"/>
      <c r="C36" s="83"/>
      <c r="D36" s="151"/>
      <c r="E36" s="59"/>
      <c r="F36" s="62"/>
      <c r="G36" s="38"/>
      <c r="H36" s="172"/>
      <c r="I36" s="172"/>
      <c r="J36" s="172"/>
      <c r="K36" s="49"/>
      <c r="L36" s="172"/>
      <c r="M36" s="172"/>
      <c r="N36" s="121"/>
      <c r="O36" s="38"/>
      <c r="P36" s="38"/>
      <c r="Q36" s="38"/>
      <c r="R36" s="38"/>
      <c r="S36" s="38"/>
      <c r="T36" s="38"/>
      <c r="U36" s="38"/>
      <c r="V36" s="38"/>
    </row>
    <row r="37" spans="1:25" x14ac:dyDescent="0.25">
      <c r="A37" s="64">
        <f>A32+1</f>
        <v>48</v>
      </c>
      <c r="B37" s="67" t="s">
        <v>42</v>
      </c>
      <c r="C37" s="84" t="s">
        <v>43</v>
      </c>
      <c r="D37" s="147">
        <v>2</v>
      </c>
      <c r="E37" s="58">
        <v>0.96799999999999997</v>
      </c>
      <c r="F37" s="67" t="s">
        <v>44</v>
      </c>
      <c r="G37" s="107">
        <v>0.4375</v>
      </c>
      <c r="H37" s="174">
        <v>0.50277777777777777</v>
      </c>
      <c r="I37" s="174">
        <v>0.6118055555555556</v>
      </c>
      <c r="J37" s="174">
        <v>0.67982638888888891</v>
      </c>
      <c r="K37" s="107">
        <f>K32</f>
        <v>0.33333333333333331</v>
      </c>
      <c r="L37" s="174">
        <v>0.48491898148148144</v>
      </c>
      <c r="M37" s="174">
        <v>0.53993055555555558</v>
      </c>
      <c r="N37" s="117"/>
      <c r="O37" s="52">
        <f>I37-H37</f>
        <v>0.10902777777777783</v>
      </c>
      <c r="P37" s="69">
        <f>L37-K37</f>
        <v>0.15158564814814812</v>
      </c>
      <c r="Q37" s="69">
        <f>O37+P37</f>
        <v>0.26061342592592596</v>
      </c>
      <c r="R37" s="23">
        <f>HOUR(Q37)*60+MINUTE(Q37)+SECOND(Q37)/60</f>
        <v>375.28333333333336</v>
      </c>
      <c r="S37" s="9">
        <f>R37*E37</f>
        <v>363.27426666666668</v>
      </c>
      <c r="T37" s="51">
        <f>(H37-G37)+(J37-I37)+(M37-L37)</f>
        <v>0.18831018518518522</v>
      </c>
      <c r="U37" s="70">
        <f>HOUR(T37)*60+MINUTE(T37)+SECOND(T37)/60</f>
        <v>271.16666666666669</v>
      </c>
      <c r="V37" s="72">
        <f>(S37+U37)/60</f>
        <v>10.574015555555555</v>
      </c>
      <c r="W37" s="153"/>
      <c r="X37" s="153"/>
      <c r="Y37" s="157"/>
    </row>
    <row r="38" spans="1:25" x14ac:dyDescent="0.25">
      <c r="A38" s="61"/>
      <c r="B38" s="61"/>
      <c r="C38" s="82"/>
      <c r="E38" s="58"/>
      <c r="F38" s="61"/>
      <c r="H38" s="165"/>
      <c r="I38" s="165"/>
      <c r="J38" s="165"/>
      <c r="K38" s="42"/>
      <c r="L38" s="165"/>
      <c r="M38" s="165"/>
      <c r="N38" s="117"/>
    </row>
    <row r="39" spans="1:25" x14ac:dyDescent="0.25">
      <c r="A39" s="61"/>
      <c r="B39" s="61"/>
      <c r="C39" s="82"/>
      <c r="E39" s="58"/>
      <c r="F39" s="61"/>
      <c r="H39" s="165"/>
      <c r="I39" s="165"/>
      <c r="J39" s="165"/>
      <c r="K39" s="42"/>
      <c r="L39" s="165"/>
      <c r="M39" s="165"/>
      <c r="N39" s="117"/>
    </row>
    <row r="40" spans="1:25" s="38" customFormat="1" x14ac:dyDescent="0.25">
      <c r="A40" s="61"/>
      <c r="B40" s="61"/>
      <c r="C40" s="82"/>
      <c r="D40" s="146"/>
      <c r="E40" s="58"/>
      <c r="F40" s="61"/>
      <c r="G40"/>
      <c r="H40" s="165"/>
      <c r="I40" s="165"/>
      <c r="J40" s="165"/>
      <c r="K40" s="42"/>
      <c r="L40" s="165"/>
      <c r="M40" s="165"/>
      <c r="N40" s="117"/>
      <c r="O40"/>
      <c r="P40"/>
      <c r="Q40"/>
      <c r="R40"/>
      <c r="S40"/>
      <c r="T40"/>
      <c r="U40"/>
      <c r="V40"/>
      <c r="X40" s="156"/>
    </row>
    <row r="41" spans="1:25" x14ac:dyDescent="0.25">
      <c r="A41" s="62"/>
      <c r="B41" s="62"/>
      <c r="C41" s="83"/>
      <c r="D41" s="151"/>
      <c r="E41" s="59"/>
      <c r="F41" s="62"/>
      <c r="G41" s="38"/>
      <c r="H41" s="172"/>
      <c r="I41" s="172"/>
      <c r="J41" s="172"/>
      <c r="K41" s="49"/>
      <c r="L41" s="172"/>
      <c r="M41" s="172"/>
      <c r="N41" s="121"/>
      <c r="O41" s="38"/>
      <c r="P41" s="38"/>
      <c r="Q41" s="38"/>
      <c r="R41" s="38"/>
      <c r="S41" s="38"/>
      <c r="T41" s="38"/>
      <c r="U41" s="38"/>
      <c r="V41" s="38"/>
    </row>
    <row r="42" spans="1:25" x14ac:dyDescent="0.25">
      <c r="A42" s="64">
        <f>A37+1</f>
        <v>49</v>
      </c>
      <c r="B42" s="67" t="s">
        <v>45</v>
      </c>
      <c r="C42" s="84" t="s">
        <v>46</v>
      </c>
      <c r="D42" s="147">
        <v>2</v>
      </c>
      <c r="E42" s="141">
        <v>0.80600000000000005</v>
      </c>
      <c r="F42" s="67" t="s">
        <v>47</v>
      </c>
      <c r="G42" s="107">
        <v>0.4375</v>
      </c>
      <c r="H42" s="174">
        <v>0.52921296296296294</v>
      </c>
      <c r="I42" s="174">
        <v>0.80237268518518512</v>
      </c>
      <c r="J42" s="174">
        <v>0.90277777777777779</v>
      </c>
      <c r="K42" s="107">
        <f>K37</f>
        <v>0.33333333333333331</v>
      </c>
      <c r="L42" s="174">
        <v>0.53649305555555549</v>
      </c>
      <c r="M42" s="174">
        <v>0.60219907407407403</v>
      </c>
      <c r="N42" s="117"/>
      <c r="O42" s="52">
        <f>I42-H42</f>
        <v>0.27315972222222218</v>
      </c>
      <c r="P42" s="69">
        <f>L42-K42</f>
        <v>0.20315972222222217</v>
      </c>
      <c r="Q42" s="69">
        <f>O42+P42</f>
        <v>0.47631944444444435</v>
      </c>
      <c r="R42" s="23">
        <f>HOUR(Q42)*60+MINUTE(Q42)+SECOND(Q42)/60</f>
        <v>685.9</v>
      </c>
      <c r="S42" s="9">
        <f>R42*E42</f>
        <v>552.83540000000005</v>
      </c>
      <c r="T42" s="16">
        <f>(H42-G42)+(J42-I42)+(M42-L42)</f>
        <v>0.25782407407407415</v>
      </c>
      <c r="U42" s="70">
        <f>HOUR(T42)*60+MINUTE(T42)+SECOND(T42)/60</f>
        <v>371.26666666666665</v>
      </c>
      <c r="V42" s="72">
        <f>(S42+U42)/60</f>
        <v>15.401701111111112</v>
      </c>
      <c r="W42" s="153"/>
      <c r="X42" s="153"/>
      <c r="Y42" s="157"/>
    </row>
    <row r="43" spans="1:25" x14ac:dyDescent="0.25">
      <c r="A43" s="61"/>
      <c r="B43" s="61"/>
      <c r="C43" s="82"/>
      <c r="E43" s="58"/>
      <c r="F43" s="61"/>
      <c r="H43" s="165"/>
      <c r="I43" s="165"/>
      <c r="J43" s="165"/>
      <c r="K43" s="42"/>
      <c r="L43" s="165"/>
      <c r="M43" s="165"/>
      <c r="N43" s="117"/>
    </row>
    <row r="44" spans="1:25" x14ac:dyDescent="0.25">
      <c r="A44" s="61"/>
      <c r="B44" s="61"/>
      <c r="C44" s="82"/>
      <c r="E44" s="58"/>
      <c r="F44" s="61"/>
      <c r="H44" s="165"/>
      <c r="I44" s="165"/>
      <c r="J44" s="165"/>
      <c r="K44" s="42"/>
      <c r="L44" s="165"/>
      <c r="M44" s="165"/>
      <c r="N44" s="117"/>
    </row>
    <row r="45" spans="1:25" s="38" customFormat="1" x14ac:dyDescent="0.25">
      <c r="A45" s="61"/>
      <c r="B45" s="61"/>
      <c r="C45" s="82"/>
      <c r="D45" s="146"/>
      <c r="E45" s="58"/>
      <c r="F45" s="61"/>
      <c r="G45"/>
      <c r="H45" s="165"/>
      <c r="I45" s="165"/>
      <c r="J45" s="165"/>
      <c r="K45" s="42"/>
      <c r="L45" s="165"/>
      <c r="M45" s="165"/>
      <c r="N45" s="117"/>
      <c r="O45"/>
      <c r="P45"/>
      <c r="Q45"/>
      <c r="R45"/>
      <c r="S45"/>
      <c r="T45"/>
      <c r="U45"/>
      <c r="V45"/>
      <c r="X45" s="156"/>
    </row>
    <row r="46" spans="1:25" x14ac:dyDescent="0.25">
      <c r="A46" s="62"/>
      <c r="B46" s="62"/>
      <c r="C46" s="83"/>
      <c r="D46" s="151"/>
      <c r="E46" s="59"/>
      <c r="F46" s="62"/>
      <c r="G46" s="38"/>
      <c r="H46" s="172"/>
      <c r="I46" s="172"/>
      <c r="J46" s="172"/>
      <c r="K46" s="49"/>
      <c r="L46" s="172"/>
      <c r="M46" s="172"/>
      <c r="N46" s="121"/>
      <c r="O46" s="38"/>
      <c r="P46" s="38"/>
      <c r="Q46" s="38"/>
      <c r="R46" s="38"/>
      <c r="S46" s="38"/>
      <c r="T46" s="38"/>
      <c r="U46" s="38"/>
      <c r="V46" s="38"/>
    </row>
    <row r="47" spans="1:25" x14ac:dyDescent="0.25">
      <c r="A47" s="64">
        <f>A42+1</f>
        <v>50</v>
      </c>
      <c r="B47" s="67" t="s">
        <v>48</v>
      </c>
      <c r="C47" s="84" t="s">
        <v>49</v>
      </c>
      <c r="D47" s="147">
        <v>2</v>
      </c>
      <c r="E47" s="58">
        <v>0.94599999999999995</v>
      </c>
      <c r="F47" s="61">
        <v>12</v>
      </c>
      <c r="G47" s="107">
        <v>0.4375</v>
      </c>
      <c r="H47" s="175" t="s">
        <v>71</v>
      </c>
      <c r="I47" s="165"/>
      <c r="J47" s="174">
        <v>0.75700231481481473</v>
      </c>
      <c r="K47" s="107">
        <f>K42</f>
        <v>0.33333333333333331</v>
      </c>
      <c r="L47" s="174">
        <v>0.50564814814814818</v>
      </c>
      <c r="M47" s="174">
        <v>0.56506944444444451</v>
      </c>
      <c r="N47" s="117"/>
      <c r="O47" s="52" t="e">
        <f>I47-H47</f>
        <v>#VALUE!</v>
      </c>
      <c r="P47" s="69">
        <f>L47-K47</f>
        <v>0.17231481481481487</v>
      </c>
      <c r="Q47" s="69" t="e">
        <f>O47+P47</f>
        <v>#VALUE!</v>
      </c>
      <c r="R47" s="70" t="e">
        <f>HOUR(Q47)*60+MINUTE(Q47)+SECOND(Q47)/60</f>
        <v>#VALUE!</v>
      </c>
      <c r="S47" s="9" t="e">
        <f>R47*E47</f>
        <v>#VALUE!</v>
      </c>
      <c r="T47" s="16" t="s">
        <v>72</v>
      </c>
      <c r="U47" s="70" t="e">
        <f>HOUR(T47)*60+MINUTE(T47)+SECOND(T47)/60</f>
        <v>#VALUE!</v>
      </c>
      <c r="V47" s="72" t="e">
        <f>(S47+U47)/60</f>
        <v>#VALUE!</v>
      </c>
      <c r="W47" s="153"/>
      <c r="X47" s="153"/>
      <c r="Y47" s="157"/>
    </row>
    <row r="48" spans="1:25" x14ac:dyDescent="0.25">
      <c r="A48" s="61"/>
      <c r="B48" s="61"/>
      <c r="C48" s="82"/>
      <c r="E48" s="58"/>
      <c r="F48" s="61"/>
      <c r="H48" s="165"/>
      <c r="I48" s="165"/>
      <c r="J48" s="165"/>
      <c r="K48" s="42"/>
      <c r="L48" s="165"/>
      <c r="M48" s="165"/>
      <c r="N48" s="117"/>
      <c r="P48" s="23"/>
    </row>
    <row r="49" spans="1:25" x14ac:dyDescent="0.25">
      <c r="A49" s="61"/>
      <c r="B49" s="61"/>
      <c r="C49" s="82"/>
      <c r="E49" s="58"/>
      <c r="F49" s="61"/>
      <c r="H49" s="165"/>
      <c r="I49" s="165"/>
      <c r="J49" s="165"/>
      <c r="K49" s="42"/>
      <c r="L49" s="165"/>
      <c r="M49" s="165"/>
      <c r="N49" s="117"/>
      <c r="P49" s="46"/>
      <c r="Q49" s="152"/>
      <c r="R49" s="70"/>
      <c r="S49" s="71"/>
    </row>
    <row r="50" spans="1:25" s="38" customFormat="1" x14ac:dyDescent="0.25">
      <c r="A50" s="61"/>
      <c r="B50" s="61"/>
      <c r="C50" s="82"/>
      <c r="D50" s="146"/>
      <c r="E50" s="58"/>
      <c r="F50" s="61"/>
      <c r="G50"/>
      <c r="H50" s="165"/>
      <c r="I50" s="165"/>
      <c r="J50" s="165"/>
      <c r="K50" s="42"/>
      <c r="L50" s="165"/>
      <c r="M50" s="165"/>
      <c r="N50" s="117"/>
      <c r="O50"/>
      <c r="P50"/>
      <c r="Q50"/>
      <c r="R50"/>
      <c r="S50"/>
      <c r="T50"/>
      <c r="U50"/>
      <c r="V50"/>
      <c r="X50" s="156"/>
    </row>
    <row r="51" spans="1:25" x14ac:dyDescent="0.25">
      <c r="A51" s="62"/>
      <c r="B51" s="62"/>
      <c r="C51" s="83"/>
      <c r="D51" s="151"/>
      <c r="E51" s="59"/>
      <c r="F51" s="62"/>
      <c r="G51" s="38"/>
      <c r="H51" s="172"/>
      <c r="I51" s="172"/>
      <c r="J51" s="172"/>
      <c r="K51" s="49"/>
      <c r="L51" s="172"/>
      <c r="M51" s="172"/>
      <c r="N51" s="121"/>
      <c r="O51" s="38"/>
      <c r="P51" s="38"/>
      <c r="Q51" s="38"/>
      <c r="R51" s="38"/>
      <c r="S51" s="38"/>
      <c r="T51" s="38"/>
      <c r="U51" s="38"/>
      <c r="V51" s="38"/>
    </row>
    <row r="52" spans="1:25" x14ac:dyDescent="0.25">
      <c r="A52" s="64">
        <f>A47+1</f>
        <v>51</v>
      </c>
      <c r="B52" s="67" t="s">
        <v>50</v>
      </c>
      <c r="C52" s="84" t="s">
        <v>51</v>
      </c>
      <c r="D52" s="147">
        <v>2</v>
      </c>
      <c r="E52" s="142">
        <v>0.85099999999999998</v>
      </c>
      <c r="F52" s="61"/>
      <c r="G52" s="107">
        <v>0.4375</v>
      </c>
      <c r="H52" s="174">
        <v>0.50141203703703707</v>
      </c>
      <c r="I52" s="174">
        <v>0.77708333333333324</v>
      </c>
      <c r="J52" s="174">
        <v>0.84930555555555554</v>
      </c>
      <c r="K52" s="107">
        <f>K47</f>
        <v>0.33333333333333331</v>
      </c>
      <c r="L52" s="174">
        <v>0.5272337962962963</v>
      </c>
      <c r="M52" s="174">
        <v>0.58049768518518519</v>
      </c>
      <c r="N52" s="117"/>
      <c r="O52" s="52">
        <f>I52-H52</f>
        <v>0.27567129629629616</v>
      </c>
      <c r="P52" s="69">
        <f>L52-K52</f>
        <v>0.19390046296296298</v>
      </c>
      <c r="Q52" s="69">
        <f>O52+P52</f>
        <v>0.46957175925925915</v>
      </c>
      <c r="R52" s="23">
        <f>HOUR(Q52)*60+MINUTE(Q52)+SECOND(Q52)/60</f>
        <v>676.18333333333328</v>
      </c>
      <c r="S52" s="9">
        <f>R52*E52</f>
        <v>575.43201666666664</v>
      </c>
      <c r="T52" s="16">
        <f>(H52-G52)+(J52-I52)+(M52-L52)</f>
        <v>0.18939814814814826</v>
      </c>
      <c r="U52" s="70">
        <f>HOUR(T52)*60+MINUTE(T52)+SECOND(T52)/60</f>
        <v>272.73333333333335</v>
      </c>
      <c r="V52" s="72">
        <f>(S52+U52)/60</f>
        <v>14.136089166666666</v>
      </c>
      <c r="W52" s="153"/>
      <c r="X52" s="153"/>
      <c r="Y52" s="157"/>
    </row>
    <row r="53" spans="1:25" x14ac:dyDescent="0.25">
      <c r="A53" s="61"/>
      <c r="B53" s="61"/>
      <c r="C53" s="82"/>
      <c r="E53" s="58"/>
      <c r="F53" s="61"/>
      <c r="H53" s="165"/>
      <c r="I53" s="165"/>
      <c r="J53" s="165"/>
      <c r="K53" s="42"/>
      <c r="L53" s="165"/>
      <c r="M53" s="165"/>
      <c r="N53" s="117"/>
    </row>
    <row r="54" spans="1:25" s="38" customFormat="1" x14ac:dyDescent="0.25">
      <c r="A54" s="61"/>
      <c r="B54" s="61"/>
      <c r="C54" s="82"/>
      <c r="D54" s="146"/>
      <c r="E54" s="58"/>
      <c r="F54" s="61"/>
      <c r="G54"/>
      <c r="H54" s="165"/>
      <c r="I54" s="165"/>
      <c r="J54" s="165"/>
      <c r="K54" s="42"/>
      <c r="L54" s="165"/>
      <c r="M54" s="165"/>
      <c r="N54" s="117"/>
      <c r="O54"/>
      <c r="P54"/>
      <c r="Q54"/>
      <c r="R54"/>
      <c r="S54"/>
      <c r="T54"/>
      <c r="U54"/>
      <c r="V54"/>
      <c r="X54" s="156"/>
    </row>
    <row r="55" spans="1:25" x14ac:dyDescent="0.25">
      <c r="A55" s="62"/>
      <c r="B55" s="62"/>
      <c r="C55" s="83"/>
      <c r="D55" s="151"/>
      <c r="E55" s="59"/>
      <c r="F55" s="62"/>
      <c r="G55" s="38"/>
      <c r="H55" s="172"/>
      <c r="I55" s="172"/>
      <c r="J55" s="172"/>
      <c r="K55" s="42"/>
      <c r="L55" s="172"/>
      <c r="M55" s="172"/>
      <c r="N55" s="121"/>
      <c r="O55" s="38"/>
      <c r="P55" s="38"/>
      <c r="Q55" s="38"/>
      <c r="R55" s="38"/>
      <c r="S55" s="38"/>
      <c r="T55" s="38"/>
      <c r="U55" s="38"/>
      <c r="V55" s="38"/>
    </row>
    <row r="56" spans="1:25" x14ac:dyDescent="0.25">
      <c r="A56" s="64">
        <f>A52+1</f>
        <v>52</v>
      </c>
      <c r="B56" s="67" t="s">
        <v>52</v>
      </c>
      <c r="C56" s="84" t="s">
        <v>53</v>
      </c>
      <c r="D56" s="147">
        <v>2</v>
      </c>
      <c r="E56" s="58">
        <v>0.97</v>
      </c>
      <c r="F56" s="67" t="s">
        <v>54</v>
      </c>
      <c r="G56" s="107">
        <v>0.4375</v>
      </c>
      <c r="H56" s="174">
        <v>0.50555555555555554</v>
      </c>
      <c r="I56" s="174">
        <v>0.69050925925925932</v>
      </c>
      <c r="J56" s="174">
        <v>0.76377314814814812</v>
      </c>
      <c r="K56" s="107">
        <f>K52</f>
        <v>0.33333333333333331</v>
      </c>
      <c r="L56" s="174">
        <v>0.4947685185185185</v>
      </c>
      <c r="M56" s="174">
        <v>0.5546875</v>
      </c>
      <c r="N56" s="117"/>
      <c r="O56" s="52">
        <f>I56-H56</f>
        <v>0.18495370370370379</v>
      </c>
      <c r="P56" s="69">
        <f>L56-K56</f>
        <v>0.16143518518518518</v>
      </c>
      <c r="Q56" s="69">
        <f>O56+P56</f>
        <v>0.34638888888888897</v>
      </c>
      <c r="R56" s="23">
        <f>HOUR(Q56)*60+MINUTE(Q56)+SECOND(Q56)/60</f>
        <v>498.8</v>
      </c>
      <c r="S56" s="9">
        <f>R56*E56</f>
        <v>483.83600000000001</v>
      </c>
      <c r="T56" s="16">
        <f>(H56-G56)+(J56-I56)+(M56-L56)</f>
        <v>0.20123842592592583</v>
      </c>
      <c r="U56" s="70">
        <f>HOUR(T56)*60+MINUTE(T56)+SECOND(T56)/60</f>
        <v>289.78333333333336</v>
      </c>
      <c r="V56" s="72">
        <f>(S56+U56)/60</f>
        <v>12.893655555555556</v>
      </c>
      <c r="W56" s="153"/>
      <c r="X56" s="153"/>
      <c r="Y56" s="157"/>
    </row>
    <row r="57" spans="1:25" x14ac:dyDescent="0.25">
      <c r="A57" s="61"/>
      <c r="B57" s="61"/>
      <c r="C57" s="82"/>
      <c r="E57" s="58"/>
      <c r="F57" s="61"/>
      <c r="H57" s="165"/>
      <c r="I57" s="165"/>
      <c r="J57" s="165"/>
      <c r="K57" s="42"/>
      <c r="L57" s="165"/>
      <c r="M57" s="165"/>
      <c r="N57" s="117"/>
    </row>
    <row r="58" spans="1:25" x14ac:dyDescent="0.25">
      <c r="A58" s="61"/>
      <c r="B58" s="61"/>
      <c r="C58" s="82"/>
      <c r="E58" s="58"/>
      <c r="F58" s="61"/>
      <c r="H58" s="165"/>
      <c r="I58" s="165"/>
      <c r="J58" s="165"/>
      <c r="K58" s="42"/>
      <c r="L58" s="165"/>
      <c r="M58" s="165"/>
      <c r="N58" s="117"/>
    </row>
    <row r="59" spans="1:25" s="38" customFormat="1" x14ac:dyDescent="0.25">
      <c r="A59" s="61"/>
      <c r="B59" s="61"/>
      <c r="C59" s="82"/>
      <c r="D59" s="146"/>
      <c r="E59" s="58"/>
      <c r="F59" s="61"/>
      <c r="G59"/>
      <c r="H59" s="165"/>
      <c r="I59" s="165"/>
      <c r="J59" s="165"/>
      <c r="K59" s="42"/>
      <c r="L59" s="165"/>
      <c r="M59" s="165"/>
      <c r="N59" s="117"/>
      <c r="O59"/>
      <c r="P59"/>
      <c r="Q59"/>
      <c r="R59"/>
      <c r="S59"/>
      <c r="T59"/>
      <c r="U59"/>
      <c r="V59"/>
      <c r="X59" s="156"/>
    </row>
    <row r="60" spans="1:25" x14ac:dyDescent="0.25">
      <c r="A60" s="62"/>
      <c r="B60" s="62"/>
      <c r="C60" s="83"/>
      <c r="D60" s="151"/>
      <c r="E60" s="59"/>
      <c r="F60" s="62"/>
      <c r="G60" s="38"/>
      <c r="H60" s="172"/>
      <c r="I60" s="172"/>
      <c r="J60" s="172"/>
      <c r="K60" s="49"/>
      <c r="L60" s="172"/>
      <c r="M60" s="172"/>
      <c r="N60" s="121"/>
      <c r="O60" s="38"/>
      <c r="P60" s="38"/>
      <c r="Q60" s="38"/>
      <c r="R60" s="38"/>
      <c r="S60" s="38"/>
      <c r="T60" s="38"/>
      <c r="U60" s="38"/>
      <c r="V60" s="38"/>
    </row>
    <row r="61" spans="1:25" x14ac:dyDescent="0.25">
      <c r="A61" s="65">
        <f>A56+1</f>
        <v>53</v>
      </c>
      <c r="B61" s="61" t="s">
        <v>55</v>
      </c>
      <c r="C61" s="82" t="s">
        <v>56</v>
      </c>
      <c r="D61" s="146">
        <v>1</v>
      </c>
      <c r="E61" s="142">
        <v>1.0589999999999999</v>
      </c>
      <c r="F61" s="61" t="s">
        <v>57</v>
      </c>
      <c r="G61" s="107">
        <v>0.4375</v>
      </c>
      <c r="H61" s="174">
        <v>0.50232638888888892</v>
      </c>
      <c r="I61" s="174">
        <v>0.60427083333333331</v>
      </c>
      <c r="J61" s="174">
        <v>0.67196759259259264</v>
      </c>
      <c r="K61" s="157">
        <f>K56</f>
        <v>0.33333333333333331</v>
      </c>
      <c r="L61" s="174">
        <v>0.60239583333333335</v>
      </c>
      <c r="M61" s="174">
        <v>0.65451388888888895</v>
      </c>
      <c r="N61" s="117"/>
      <c r="O61" s="52">
        <f>I61-H61</f>
        <v>0.10194444444444439</v>
      </c>
      <c r="P61" s="69">
        <f>L61-K61</f>
        <v>0.26906250000000004</v>
      </c>
      <c r="Q61" s="69">
        <f>O61+P61</f>
        <v>0.37100694444444443</v>
      </c>
      <c r="R61" s="70">
        <f>HOUR(Q61)*60+MINUTE(Q61)+SECOND(Q61)/60</f>
        <v>534.25</v>
      </c>
      <c r="S61" s="9">
        <f>R61*E61</f>
        <v>565.77075000000002</v>
      </c>
      <c r="T61" s="16">
        <f>(H61-G61)+(J61-I61)+(M61-L61)</f>
        <v>0.18464120370370385</v>
      </c>
      <c r="U61" s="70">
        <f>HOUR(T61)*60+MINUTE(T61)+SECOND(T61)/60</f>
        <v>265.88333333333333</v>
      </c>
      <c r="V61" s="72">
        <f>(S61+U61)/60</f>
        <v>13.860901388888889</v>
      </c>
      <c r="W61" s="153"/>
      <c r="X61" s="153"/>
      <c r="Y61" s="157"/>
    </row>
    <row r="62" spans="1:25" x14ac:dyDescent="0.25">
      <c r="A62" s="61"/>
      <c r="B62" s="61"/>
      <c r="C62" s="82"/>
      <c r="E62" s="58"/>
      <c r="F62" s="61"/>
      <c r="H62" s="165"/>
      <c r="I62" s="165"/>
      <c r="J62" s="165"/>
      <c r="K62" s="43"/>
      <c r="L62" s="165"/>
      <c r="M62" s="165"/>
      <c r="N62" s="117"/>
    </row>
    <row r="63" spans="1:25" x14ac:dyDescent="0.25">
      <c r="A63" s="61"/>
      <c r="B63" s="61"/>
      <c r="C63" s="82"/>
      <c r="E63" s="58"/>
      <c r="F63" s="61"/>
      <c r="H63" s="165"/>
      <c r="I63" s="165"/>
      <c r="J63" s="165"/>
      <c r="K63" s="43"/>
      <c r="L63" s="165"/>
      <c r="M63" s="165"/>
      <c r="N63" s="117"/>
    </row>
    <row r="64" spans="1:25" s="38" customFormat="1" x14ac:dyDescent="0.25">
      <c r="A64" s="61"/>
      <c r="B64" s="61"/>
      <c r="C64" s="82"/>
      <c r="D64" s="146"/>
      <c r="E64" s="58"/>
      <c r="F64" s="61"/>
      <c r="G64"/>
      <c r="H64" s="165"/>
      <c r="I64" s="165"/>
      <c r="J64" s="165"/>
      <c r="K64" s="43"/>
      <c r="L64" s="165"/>
      <c r="M64" s="165"/>
      <c r="N64" s="117"/>
      <c r="O64"/>
      <c r="P64"/>
      <c r="Q64"/>
      <c r="R64"/>
      <c r="S64"/>
      <c r="T64"/>
      <c r="U64"/>
      <c r="V64"/>
      <c r="X64" s="156"/>
    </row>
    <row r="65" spans="1:25" x14ac:dyDescent="0.25">
      <c r="A65" s="62"/>
      <c r="B65" s="62"/>
      <c r="C65" s="83"/>
      <c r="D65" s="151"/>
      <c r="E65" s="59"/>
      <c r="F65" s="62"/>
      <c r="G65" s="38"/>
      <c r="H65" s="172"/>
      <c r="I65" s="172"/>
      <c r="J65" s="172"/>
      <c r="K65" s="156"/>
      <c r="L65" s="172"/>
      <c r="M65" s="172"/>
      <c r="N65" s="121"/>
      <c r="O65" s="38"/>
      <c r="P65" s="38"/>
      <c r="Q65" s="38"/>
      <c r="R65" s="38"/>
      <c r="S65" s="38"/>
      <c r="T65" s="38"/>
      <c r="U65" s="38"/>
      <c r="V65" s="38"/>
    </row>
    <row r="66" spans="1:25" x14ac:dyDescent="0.25">
      <c r="A66" s="66">
        <f>A61+1</f>
        <v>54</v>
      </c>
      <c r="B66" s="68" t="s">
        <v>58</v>
      </c>
      <c r="C66" s="85" t="s">
        <v>59</v>
      </c>
      <c r="D66" s="147">
        <v>1</v>
      </c>
      <c r="E66" s="140">
        <v>0.98799999999999999</v>
      </c>
      <c r="F66" s="68" t="s">
        <v>60</v>
      </c>
      <c r="G66" s="107">
        <v>0.4375</v>
      </c>
      <c r="H66" s="176">
        <v>0.51458333333333328</v>
      </c>
      <c r="I66" s="176">
        <v>0.68996527777777772</v>
      </c>
      <c r="J66" s="176">
        <v>0.77430555555555547</v>
      </c>
      <c r="K66" s="177">
        <f>K61</f>
        <v>0.33333333333333331</v>
      </c>
      <c r="L66" s="176">
        <v>0.63057870370370372</v>
      </c>
      <c r="M66" s="178" t="s">
        <v>71</v>
      </c>
      <c r="N66" s="122"/>
      <c r="O66" s="52">
        <f>I66-H66</f>
        <v>0.17538194444444444</v>
      </c>
      <c r="P66" s="69">
        <f>L66-K66</f>
        <v>0.29724537037037041</v>
      </c>
      <c r="Q66" s="69">
        <f>O66+P66</f>
        <v>0.47262731481481485</v>
      </c>
      <c r="R66" s="23">
        <f>HOUR(Q66)*60+MINUTE(Q66)+SECOND(Q66)/60</f>
        <v>680.58333333333337</v>
      </c>
      <c r="S66" s="9">
        <f>R66*E66</f>
        <v>672.41633333333334</v>
      </c>
      <c r="T66" s="16" t="e">
        <f>(H66-G66)+(J66-I66)+(M66-L66)</f>
        <v>#VALUE!</v>
      </c>
      <c r="U66" s="70" t="e">
        <f>HOUR(T66)*60+MINUTE(T66)+SECOND(T66)/60</f>
        <v>#VALUE!</v>
      </c>
      <c r="V66" s="72" t="e">
        <f>(S66+U66)/60</f>
        <v>#VALUE!</v>
      </c>
      <c r="W66" s="153"/>
      <c r="X66" s="153"/>
      <c r="Y66" s="157"/>
    </row>
    <row r="67" spans="1:25" x14ac:dyDescent="0.25">
      <c r="A67" s="61"/>
      <c r="B67" s="61"/>
      <c r="C67" s="82"/>
      <c r="E67" s="58"/>
      <c r="F67" s="61"/>
      <c r="G67" s="57"/>
      <c r="H67" s="165"/>
      <c r="I67" s="165"/>
      <c r="J67" s="165"/>
      <c r="K67" s="179"/>
      <c r="L67" s="165"/>
      <c r="M67" s="165"/>
      <c r="N67" s="123"/>
    </row>
    <row r="68" spans="1:25" x14ac:dyDescent="0.25">
      <c r="A68" s="61"/>
      <c r="B68" s="61"/>
      <c r="C68" s="82"/>
      <c r="E68" s="58"/>
      <c r="F68" s="61"/>
      <c r="G68" s="57"/>
      <c r="H68" s="165"/>
      <c r="I68" s="165"/>
      <c r="J68" s="165"/>
      <c r="K68" s="179"/>
      <c r="L68" s="165"/>
      <c r="M68" s="165"/>
      <c r="N68" s="123"/>
    </row>
    <row r="69" spans="1:25" x14ac:dyDescent="0.25">
      <c r="A69" s="61"/>
      <c r="B69" s="61"/>
      <c r="C69" s="82"/>
      <c r="E69" s="58"/>
      <c r="F69" s="61"/>
      <c r="G69" s="57"/>
      <c r="H69" s="165"/>
      <c r="I69" s="165"/>
      <c r="J69" s="165"/>
      <c r="K69" s="179"/>
      <c r="L69" s="165"/>
      <c r="M69" s="165"/>
      <c r="N69" s="123"/>
    </row>
    <row r="70" spans="1:25" x14ac:dyDescent="0.25">
      <c r="A70" s="62"/>
      <c r="B70" s="62"/>
      <c r="C70" s="83"/>
      <c r="D70" s="151"/>
      <c r="E70" s="59"/>
      <c r="F70" s="62"/>
      <c r="G70" s="38"/>
      <c r="H70" s="172"/>
      <c r="I70" s="172"/>
      <c r="J70" s="172"/>
      <c r="K70" s="156"/>
      <c r="L70" s="172"/>
      <c r="M70" s="172"/>
      <c r="N70" s="124"/>
    </row>
    <row r="71" spans="1:25" x14ac:dyDescent="0.25">
      <c r="A71" s="66">
        <f>A66+1</f>
        <v>55</v>
      </c>
      <c r="B71" s="68" t="s">
        <v>61</v>
      </c>
      <c r="C71" s="85" t="s">
        <v>65</v>
      </c>
      <c r="D71" s="147">
        <v>2</v>
      </c>
      <c r="E71" s="140">
        <v>0.86299999999999999</v>
      </c>
      <c r="F71" s="73"/>
      <c r="G71" s="107">
        <v>0.4375</v>
      </c>
      <c r="H71" s="180">
        <v>0.50069444444444444</v>
      </c>
      <c r="I71" s="181">
        <v>0.63263888888888886</v>
      </c>
      <c r="J71" s="181">
        <v>0.70405092592592589</v>
      </c>
      <c r="K71" s="177">
        <f>K66</f>
        <v>0.33333333333333331</v>
      </c>
      <c r="L71" s="180">
        <v>0.51409722222222221</v>
      </c>
      <c r="M71" s="180">
        <v>0.57496527777777773</v>
      </c>
      <c r="N71" s="125"/>
      <c r="O71" s="52">
        <f>I71-H71</f>
        <v>0.13194444444444442</v>
      </c>
      <c r="P71" s="69">
        <f>L71-K71</f>
        <v>0.18076388888888889</v>
      </c>
      <c r="Q71" s="69">
        <f>O71+P71</f>
        <v>0.31270833333333331</v>
      </c>
      <c r="R71" s="70">
        <f>HOUR(Q71)*60+MINUTE(Q71)+SECOND(Q71)/60</f>
        <v>450.3</v>
      </c>
      <c r="S71" s="9">
        <f>R71*E71</f>
        <v>388.60890000000001</v>
      </c>
      <c r="T71" s="16">
        <f>(H71-G71)+(J71-I71)+(M71-L71)</f>
        <v>0.19547453703703699</v>
      </c>
      <c r="U71" s="70">
        <f>HOUR(T71)*60+MINUTE(T71)+SECOND(T71)/60</f>
        <v>281.48333333333335</v>
      </c>
      <c r="V71" s="72">
        <f>(S71+U71)/60</f>
        <v>11.168203888888888</v>
      </c>
      <c r="W71" s="153"/>
      <c r="X71" s="153"/>
      <c r="Y71" s="157"/>
    </row>
    <row r="72" spans="1:25" x14ac:dyDescent="0.25">
      <c r="A72" s="61"/>
      <c r="B72" s="61"/>
      <c r="C72" s="82"/>
      <c r="E72" s="58"/>
      <c r="F72" s="61"/>
      <c r="G72" s="57"/>
      <c r="H72" s="182"/>
      <c r="I72" s="183"/>
      <c r="J72" s="183"/>
      <c r="K72" s="179"/>
      <c r="L72" s="182"/>
      <c r="M72" s="182"/>
      <c r="N72" s="126"/>
    </row>
    <row r="73" spans="1:25" x14ac:dyDescent="0.25">
      <c r="A73" s="61"/>
      <c r="B73" s="61"/>
      <c r="C73" s="82"/>
      <c r="E73" s="58"/>
      <c r="F73" s="61"/>
      <c r="G73" s="57"/>
      <c r="H73" s="182"/>
      <c r="I73" s="183"/>
      <c r="J73" s="183"/>
      <c r="K73" s="179"/>
      <c r="L73" s="182"/>
      <c r="M73" s="182"/>
      <c r="N73" s="126"/>
    </row>
    <row r="74" spans="1:25" x14ac:dyDescent="0.25">
      <c r="A74" s="61"/>
      <c r="B74" s="61"/>
      <c r="C74" s="82"/>
      <c r="E74" s="58"/>
      <c r="F74" s="61"/>
      <c r="G74" s="57"/>
      <c r="H74" s="182"/>
      <c r="I74" s="183"/>
      <c r="J74" s="183"/>
      <c r="K74" s="179"/>
      <c r="L74" s="182"/>
      <c r="M74" s="182"/>
      <c r="N74" s="126"/>
    </row>
    <row r="75" spans="1:25" x14ac:dyDescent="0.25">
      <c r="A75" s="62"/>
      <c r="B75" s="62"/>
      <c r="C75" s="83"/>
      <c r="D75" s="151"/>
      <c r="E75" s="59"/>
      <c r="F75" s="62"/>
      <c r="G75" s="38"/>
      <c r="H75" s="184"/>
      <c r="I75" s="185"/>
      <c r="J75" s="185"/>
      <c r="K75" s="156"/>
      <c r="L75" s="184"/>
      <c r="M75" s="184"/>
      <c r="N75" s="127"/>
    </row>
    <row r="76" spans="1:25" x14ac:dyDescent="0.25">
      <c r="A76" s="65">
        <f>A71+1</f>
        <v>56</v>
      </c>
      <c r="B76" s="61" t="s">
        <v>62</v>
      </c>
      <c r="C76" s="84" t="s">
        <v>64</v>
      </c>
      <c r="D76" s="147">
        <v>1</v>
      </c>
      <c r="E76" s="58">
        <v>1.1890000000000001</v>
      </c>
      <c r="F76" s="61" t="s">
        <v>63</v>
      </c>
      <c r="G76" s="107">
        <v>0.4375</v>
      </c>
      <c r="H76" s="186">
        <v>0.5180555555555556</v>
      </c>
      <c r="I76" s="187">
        <v>0.62361111111111112</v>
      </c>
      <c r="J76" s="188">
        <v>0.71516203703703696</v>
      </c>
      <c r="K76" s="177">
        <f>K71</f>
        <v>0.33333333333333331</v>
      </c>
      <c r="L76" s="186">
        <v>0.60131944444444441</v>
      </c>
      <c r="M76" s="186">
        <v>0.67019675925925926</v>
      </c>
      <c r="N76" s="128"/>
      <c r="O76" s="52">
        <f>I76-H76</f>
        <v>0.10555555555555551</v>
      </c>
      <c r="P76" s="69">
        <f>L76-K76</f>
        <v>0.26798611111111109</v>
      </c>
      <c r="Q76" s="69">
        <f>O76+P76</f>
        <v>0.37354166666666661</v>
      </c>
      <c r="R76" s="70">
        <f>HOUR(Q76)*60+MINUTE(Q76)+SECOND(Q76)/60</f>
        <v>537.9</v>
      </c>
      <c r="S76" s="9">
        <f>R76*E76</f>
        <v>639.56309999999996</v>
      </c>
      <c r="T76" s="16">
        <f>(H76-G76)+(J76-I76)+(M76-L76)</f>
        <v>0.24098379629629629</v>
      </c>
      <c r="U76" s="70">
        <f>HOUR(T76)*60+MINUTE(T76)+SECOND(T76)/60</f>
        <v>347.01666666666665</v>
      </c>
      <c r="V76" s="72">
        <f>(S76+U76)/60</f>
        <v>16.44299611111111</v>
      </c>
      <c r="W76" s="153"/>
      <c r="X76" s="153"/>
      <c r="Y76" s="157"/>
    </row>
    <row r="77" spans="1:25" x14ac:dyDescent="0.25">
      <c r="A77" s="61"/>
      <c r="B77" s="61"/>
      <c r="C77" s="82"/>
      <c r="E77" s="58"/>
      <c r="F77" s="61"/>
      <c r="H77" s="182"/>
      <c r="I77" s="183"/>
      <c r="J77" s="183"/>
      <c r="K77" s="179"/>
      <c r="L77" s="182"/>
      <c r="M77" s="182"/>
      <c r="N77" s="128"/>
    </row>
    <row r="78" spans="1:25" x14ac:dyDescent="0.25">
      <c r="A78" s="61"/>
      <c r="B78" s="61"/>
      <c r="C78" s="82"/>
      <c r="E78" s="58"/>
      <c r="F78" s="61"/>
      <c r="H78" s="182"/>
      <c r="I78" s="183"/>
      <c r="J78" s="183"/>
      <c r="K78" s="179"/>
      <c r="L78" s="182"/>
      <c r="M78" s="182"/>
      <c r="N78" s="128"/>
    </row>
    <row r="79" spans="1:25" x14ac:dyDescent="0.25">
      <c r="A79" s="61"/>
      <c r="B79" s="61"/>
      <c r="C79" s="82"/>
      <c r="E79" s="58"/>
      <c r="F79" s="61"/>
      <c r="H79" s="182"/>
      <c r="I79" s="183"/>
      <c r="J79" s="183"/>
      <c r="K79" s="179"/>
      <c r="L79" s="182"/>
      <c r="M79" s="182"/>
      <c r="N79" s="128"/>
    </row>
    <row r="80" spans="1:25" x14ac:dyDescent="0.25">
      <c r="A80" s="61"/>
      <c r="B80" s="61"/>
      <c r="C80" s="82"/>
      <c r="D80" s="151"/>
      <c r="E80" s="58"/>
      <c r="F80" s="61"/>
      <c r="H80" s="182"/>
      <c r="I80" s="183"/>
      <c r="J80" s="183"/>
      <c r="K80" s="156"/>
      <c r="L80" s="182"/>
      <c r="M80" s="182"/>
      <c r="N80" s="128"/>
    </row>
    <row r="81" spans="1:25" s="56" customFormat="1" x14ac:dyDescent="0.25">
      <c r="A81" s="66">
        <v>57</v>
      </c>
      <c r="B81" s="68" t="s">
        <v>67</v>
      </c>
      <c r="C81" s="85" t="s">
        <v>69</v>
      </c>
      <c r="D81" s="147">
        <v>1</v>
      </c>
      <c r="E81" s="143">
        <v>1.018</v>
      </c>
      <c r="F81" s="68" t="s">
        <v>68</v>
      </c>
      <c r="G81" s="107">
        <v>0.4375</v>
      </c>
      <c r="H81" s="180">
        <v>0.50506944444444446</v>
      </c>
      <c r="I81" s="181">
        <v>0.61262731481481481</v>
      </c>
      <c r="J81" s="181">
        <v>0.69666666666666666</v>
      </c>
      <c r="K81" s="177">
        <f>K76</f>
        <v>0.33333333333333331</v>
      </c>
      <c r="L81" s="180">
        <v>0.60313657407407406</v>
      </c>
      <c r="M81" s="180">
        <v>0.67060185185185184</v>
      </c>
      <c r="N81" s="129"/>
      <c r="O81" s="52">
        <f>I81-H81</f>
        <v>0.10755787037037035</v>
      </c>
      <c r="P81" s="69">
        <f>L81-K81</f>
        <v>0.26980324074074075</v>
      </c>
      <c r="Q81" s="69">
        <f>O81+P81</f>
        <v>0.37736111111111109</v>
      </c>
      <c r="R81" s="70">
        <f>HOUR(Q81)*60+MINUTE(Q81)+SECOND(Q81)/60</f>
        <v>543.4</v>
      </c>
      <c r="S81" s="9">
        <f>R81*E81</f>
        <v>553.18119999999999</v>
      </c>
      <c r="T81" s="16">
        <f>(H81-G81)+(J81-I81)+(M81-L81)</f>
        <v>0.21907407407407409</v>
      </c>
      <c r="U81" s="70">
        <f>HOUR(T81)*60+MINUTE(T81)+SECOND(T81)/60</f>
        <v>315.46666666666664</v>
      </c>
      <c r="V81" s="72">
        <f>(S81+U81)/60</f>
        <v>14.477464444444445</v>
      </c>
      <c r="W81" s="153"/>
      <c r="X81" s="153"/>
      <c r="Y81" s="157"/>
    </row>
    <row r="82" spans="1:25" x14ac:dyDescent="0.25">
      <c r="A82" s="61"/>
      <c r="B82" s="61"/>
      <c r="C82" s="82"/>
      <c r="E82" s="58"/>
      <c r="F82" s="61"/>
      <c r="H82" s="182"/>
      <c r="I82" s="183"/>
      <c r="J82" s="183"/>
      <c r="K82" s="179"/>
      <c r="L82" s="182"/>
      <c r="M82" s="182"/>
      <c r="N82" s="128"/>
    </row>
    <row r="83" spans="1:25" x14ac:dyDescent="0.25">
      <c r="A83" s="61"/>
      <c r="B83" s="61"/>
      <c r="C83" s="82"/>
      <c r="E83" s="58"/>
      <c r="F83" s="61"/>
      <c r="H83" s="182"/>
      <c r="I83" s="183"/>
      <c r="J83" s="183"/>
      <c r="K83" s="179"/>
      <c r="L83" s="182"/>
      <c r="M83" s="182"/>
      <c r="N83" s="128"/>
    </row>
    <row r="84" spans="1:25" x14ac:dyDescent="0.25">
      <c r="A84" s="61"/>
      <c r="B84" s="61"/>
      <c r="C84" s="82"/>
      <c r="E84" s="58"/>
      <c r="F84" s="61"/>
      <c r="H84" s="182"/>
      <c r="I84" s="183"/>
      <c r="J84" s="183"/>
      <c r="K84" s="179"/>
      <c r="L84" s="182"/>
      <c r="M84" s="182"/>
      <c r="N84" s="128"/>
    </row>
    <row r="85" spans="1:25" x14ac:dyDescent="0.25">
      <c r="A85" s="62"/>
      <c r="B85" s="62"/>
      <c r="C85" s="83"/>
      <c r="D85" s="151"/>
      <c r="E85" s="59"/>
      <c r="F85" s="62"/>
      <c r="H85" s="172"/>
      <c r="I85" s="172"/>
      <c r="J85" s="172"/>
      <c r="K85" s="156"/>
      <c r="L85" s="172"/>
      <c r="M85" s="172"/>
      <c r="N85" s="117"/>
    </row>
  </sheetData>
  <pageMargins left="0" right="0" top="0" bottom="0" header="0" footer="0"/>
  <pageSetup paperSize="9" orientation="landscape" r:id="rId1"/>
  <rowBreaks count="1" manualBreakCount="1">
    <brk id="26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 2</vt:lpstr>
      <vt:lpstr>Sheet1!Print_Area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Duncan</cp:lastModifiedBy>
  <cp:lastPrinted>2017-05-11T21:14:55Z</cp:lastPrinted>
  <dcterms:created xsi:type="dcterms:W3CDTF">2017-04-20T19:25:24Z</dcterms:created>
  <dcterms:modified xsi:type="dcterms:W3CDTF">2018-05-14T08:06:14Z</dcterms:modified>
</cp:coreProperties>
</file>